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<sst xmlns="http://schemas.openxmlformats.org/spreadsheetml/2006/main" count="128" uniqueCount="100">
  <si>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</si>
  <si>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</si>
  <si>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</si>
  <si>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</si>
  <si>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</si>
  <si>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</si>
  <si>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</si>
  <si>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</si>
  <si>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</si>
  <si>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</si>
  <si>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</si>
  <si>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</si>
  <si>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</si>
  <si>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</si>
  <si>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</si>
  <si>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</si>
  <si>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</si>
  <si>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</si>
  <si>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</si>
  <si>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</si>
  <si>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</si>
  <si>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</si>
  <si>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</si>
  <si>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</si>
  <si>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</si>
  <si>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</si>
  <si>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</si>
  <si>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</si>
  <si>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</si>
  <si>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</si>
  <si>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</si>
  <si>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</si>
  <si>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</si>
  <si>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</si>
  <si>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</si>
  <si>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</si>
  <si>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</si>
  <si>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</si>
  <si>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</si>
  <si>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</si>
  <si>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</si>
  <si>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</si>
  <si>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</si>
  <si>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</si>
  <si>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</si>
  <si>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</si>
  <si>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</si>
  <si>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</si>
  <si>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</si>
  <si>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</si>
  <si>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</si>
  <si>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</si>
  <si>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</si>
  <si>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</si>
  <si>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</si>
  <si>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</si>
  <si>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</si>
  <si>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</si>
  <si>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</si>
  <si>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</si>
  <si>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</si>
  <si>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</si>
  <si>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</si>
  <si>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א</t>
  </si>
  <si>
    <t>הבנק הבינלאומי</t>
  </si>
  <si>
    <t>מנהל קרנות א'</t>
  </si>
  <si>
    <t>SPDR</t>
  </si>
  <si>
    <t>VANGUARD</t>
  </si>
  <si>
    <t>ISHARES</t>
  </si>
  <si>
    <t>תכלית</t>
  </si>
  <si>
    <t>קסם</t>
  </si>
  <si>
    <t>פסגות</t>
  </si>
  <si>
    <t>WISDOMTREE</t>
  </si>
  <si>
    <t>ברוקר חול</t>
  </si>
  <si>
    <t>CONSUMER</t>
  </si>
  <si>
    <t>DAX</t>
  </si>
  <si>
    <t>DIAMONDS TRUST</t>
  </si>
  <si>
    <t>FINANCIAL SELECT</t>
  </si>
  <si>
    <t>HEALTH CARE SELECT</t>
  </si>
  <si>
    <t>INDUSTRIAL SELECT</t>
  </si>
  <si>
    <t>NASDAQ</t>
  </si>
  <si>
    <t>TECHNOLOGY SELECT SECTOR</t>
  </si>
  <si>
    <t>ENERGY SELECT</t>
  </si>
  <si>
    <t>הראל סל בע"מ</t>
  </si>
  <si>
    <t>UTILITIES SELECT SECTOR</t>
  </si>
  <si>
    <t>cHINAintern</t>
  </si>
  <si>
    <t>deka</t>
  </si>
  <si>
    <t>COMM</t>
  </si>
  <si>
    <t xml:space="preserve">HEALTH CARE 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</si>
  <si>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</si>
  <si>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</si>
  <si>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</si>
  <si>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</si>
  <si>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    קופה 7242 גל לבני 50 ומטה - סך התשלומים ששולמו בגין כל סוג של הוצאה ישירה לשנה המסתיימת ביום: 31/12/2019 </t>
  </si>
  <si>
    <t>SUMITRUST JAP SMALL CAP</t>
  </si>
  <si>
    <t>GLOBAL X</t>
  </si>
  <si>
    <t>LYXOR</t>
  </si>
  <si>
    <t>MARKET VECTORS</t>
  </si>
  <si>
    <t>KRANESH</t>
  </si>
  <si>
    <t>סך הכול עמלות ניהול חיצוני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</si>
</sst>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 * #,##0.0_ ;_ * \-#,##0.0_ ;_ * &quot;-&quot;??_ ;_ @_ "/>
    <numFmt numFmtId="200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3" fillId="0" borderId="0" xfId="0" applyFont="1" applyAlignment="1">
      <alignment horizontal="right"/>
    </xf>
    <xf numFmtId="0" fontId="0" fillId="0" borderId="0" xfId="45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77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Alignment="1">
      <alignment horizontal="right"/>
    </xf>
    <xf numFmtId="173" fontId="1" fillId="0" borderId="0" xfId="47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Normal 6" xfId="46"/>
    <cellStyle name="Percent" xfId="47"/>
    <cellStyle name="הדגשה1" xfId="48"/>
    <cellStyle name="הדגשה2" xfId="49"/>
    <cellStyle name="הדגשה3" xfId="50"/>
    <cellStyle name="הדגשה4" xfId="51"/>
    <cellStyle name="הדגשה5" xfId="52"/>
    <cellStyle name="הדגשה6" xfId="53"/>
    <cellStyle name="Hyperlink" xfId="54"/>
    <cellStyle name="Followed Hyperlink" xfId="55"/>
    <cellStyle name="הערה" xfId="56"/>
    <cellStyle name="חישוב" xfId="57"/>
    <cellStyle name="טוב" xfId="58"/>
    <cellStyle name="טקסט אזהרה" xfId="59"/>
    <cellStyle name="טקסט הסברי" xfId="60"/>
    <cellStyle name="כותרת" xfId="61"/>
    <cellStyle name="כותרת 1" xfId="62"/>
    <cellStyle name="כותרת 2" xfId="63"/>
    <cellStyle name="כותרת 3" xfId="64"/>
    <cellStyle name="כותרת 4" xfId="65"/>
    <cellStyle name="Currency [0]" xfId="66"/>
    <cellStyle name="ניטראלי" xfId="67"/>
    <cellStyle name="סה&quot;כ" xfId="68"/>
    <cellStyle name="פלט" xfId="69"/>
    <cellStyle name="Comma [0]" xfId="70"/>
    <cellStyle name="קלט" xfId="71"/>
    <cellStyle name="רע" xfId="72"/>
    <cellStyle name="תא מסומן" xfId="73"/>
    <cellStyle name="תא מקוש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tabSelected="1" zoomScalePageLayoutView="0" workbookViewId="0" topLeftCell="A7">
      <selection activeCell="D23" sqref="D23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8.421875" style="0" customWidth="1"/>
    <col min="5" max="5" width="24.140625" style="0" customWidth="1"/>
    <col min="6" max="6" width="30.28125" style="0" bestFit="1" customWidth="1"/>
  </cols>
  <sheetData>
    <row r="1" spans="2:7" ht="12.75">
      <c r="B1" s="26"/>
      <c r="C1" s="26" t="s">
        <v>93</v>
      </c>
      <c r="D1" s="26"/>
      <c r="E1" s="26"/>
      <c r="F1" s="48"/>
      <c r="G1" s="48"/>
    </row>
    <row r="2" spans="1:6" ht="52.5" customHeight="1">
      <c r="A2" s="2"/>
      <c r="B2" s="2"/>
      <c r="C2" s="3" t="s">
        <v>0</v>
      </c>
      <c r="D2" s="3"/>
      <c r="E2" s="14"/>
      <c r="F2" s="14"/>
    </row>
    <row r="3" spans="1:6" ht="12.75">
      <c r="A3" s="3"/>
      <c r="B3" s="23" t="s">
        <v>21</v>
      </c>
      <c r="C3" s="18">
        <f>SUM(C4:C5)</f>
        <v>6.27954</v>
      </c>
      <c r="D3" s="9"/>
      <c r="E3" s="18"/>
      <c r="F3" s="3"/>
    </row>
    <row r="4" spans="1:6" ht="12.75">
      <c r="A4" s="3"/>
      <c r="B4" s="24" t="s">
        <v>26</v>
      </c>
      <c r="C4" s="18">
        <f>'פרוט עמלות והוצאות לתקופה '!C4</f>
        <v>0</v>
      </c>
      <c r="D4" s="9"/>
      <c r="E4" s="18"/>
      <c r="F4" s="3"/>
    </row>
    <row r="5" spans="1:6" ht="12.75">
      <c r="A5" s="3"/>
      <c r="B5" s="24" t="s">
        <v>27</v>
      </c>
      <c r="C5" s="18">
        <f>'פרוט עמלות והוצאות לתקופה '!C8</f>
        <v>6.27954</v>
      </c>
      <c r="D5" s="9"/>
      <c r="E5" s="18"/>
      <c r="F5" s="3"/>
    </row>
    <row r="6" spans="1:6" ht="12.75">
      <c r="A6" s="3"/>
      <c r="B6" s="3"/>
      <c r="C6" s="18"/>
      <c r="D6" s="9"/>
      <c r="E6" s="18"/>
      <c r="F6" s="3"/>
    </row>
    <row r="7" spans="1:6" ht="12.75">
      <c r="A7" s="3"/>
      <c r="B7" s="23" t="s">
        <v>22</v>
      </c>
      <c r="C7" s="18">
        <f>SUM(C8:C9)</f>
        <v>0</v>
      </c>
      <c r="D7" s="9"/>
      <c r="E7" s="18"/>
      <c r="F7" s="3"/>
    </row>
    <row r="8" spans="1:6" ht="12.75">
      <c r="A8" s="3"/>
      <c r="B8" s="24" t="s">
        <v>28</v>
      </c>
      <c r="C8" s="18">
        <f>'פרוט עמלות והוצאות לתקופה '!C15</f>
        <v>0</v>
      </c>
      <c r="D8" s="9"/>
      <c r="E8" s="18"/>
      <c r="F8" s="3"/>
    </row>
    <row r="9" spans="1:6" ht="12.75">
      <c r="A9" s="3"/>
      <c r="B9" s="24" t="s">
        <v>29</v>
      </c>
      <c r="C9" s="18">
        <f>'פרוט עמלות והוצאות לתקופה '!C19</f>
        <v>0</v>
      </c>
      <c r="D9" s="9"/>
      <c r="E9" s="18"/>
      <c r="F9" s="3"/>
    </row>
    <row r="10" spans="1:6" ht="12.75">
      <c r="A10" s="3"/>
      <c r="B10" s="3"/>
      <c r="C10" s="18"/>
      <c r="D10" s="9"/>
      <c r="E10" s="18"/>
      <c r="F10" s="3"/>
    </row>
    <row r="11" spans="1:6" ht="12.75">
      <c r="A11" s="3"/>
      <c r="B11" s="3"/>
      <c r="C11" s="18"/>
      <c r="D11" s="9"/>
      <c r="E11" s="18"/>
      <c r="F11" s="3"/>
    </row>
    <row r="12" spans="1:6" ht="12.75">
      <c r="A12" s="3"/>
      <c r="B12" s="23" t="s">
        <v>30</v>
      </c>
      <c r="C12" s="18">
        <f>SUM(C13:C15)</f>
        <v>0</v>
      </c>
      <c r="D12" s="9"/>
      <c r="E12" s="18"/>
      <c r="F12" s="3"/>
    </row>
    <row r="13" spans="1:6" ht="25.5">
      <c r="A13" s="3"/>
      <c r="B13" s="24" t="s">
        <v>31</v>
      </c>
      <c r="C13" s="18">
        <f>'פרוט עמלות והוצאות לתקופה '!C29</f>
        <v>0</v>
      </c>
      <c r="D13" s="9"/>
      <c r="E13" s="18"/>
      <c r="F13" s="3"/>
    </row>
    <row r="14" spans="1:6" ht="12.75">
      <c r="A14" s="3"/>
      <c r="B14" s="24" t="s">
        <v>32</v>
      </c>
      <c r="C14" s="18">
        <v>0</v>
      </c>
      <c r="D14" s="9"/>
      <c r="E14" s="18"/>
      <c r="F14" s="3"/>
    </row>
    <row r="15" spans="1:6" ht="12.75">
      <c r="A15" s="3"/>
      <c r="B15" s="24" t="s">
        <v>33</v>
      </c>
      <c r="C15" s="18">
        <f>'פרוט עמלות והוצאות לתקופה '!C35</f>
        <v>0</v>
      </c>
      <c r="D15" s="9"/>
      <c r="E15" s="18"/>
      <c r="F15" s="3"/>
    </row>
    <row r="16" spans="1:6" ht="12.75">
      <c r="A16" s="3"/>
      <c r="B16" s="22"/>
      <c r="C16" s="18"/>
      <c r="D16" s="9"/>
      <c r="E16" s="18"/>
      <c r="F16" s="3"/>
    </row>
    <row r="17" spans="1:6" ht="12.75">
      <c r="A17" s="3"/>
      <c r="B17" s="23" t="s">
        <v>23</v>
      </c>
      <c r="C17" s="18">
        <f>SUM(C18:C25)</f>
        <v>8.184826942746577</v>
      </c>
      <c r="D17" s="9"/>
      <c r="E17" s="18"/>
      <c r="F17" s="3"/>
    </row>
    <row r="18" spans="1:6" ht="15" customHeight="1">
      <c r="A18" s="3"/>
      <c r="B18" s="24" t="s">
        <v>34</v>
      </c>
      <c r="C18" s="18">
        <f>'פרוט עמלות ניהול חיצוני לתקופה'!C5</f>
        <v>0</v>
      </c>
      <c r="D18" s="9"/>
      <c r="E18" s="18"/>
      <c r="F18" s="7"/>
    </row>
    <row r="19" spans="1:6" ht="14.25" customHeight="1">
      <c r="A19" s="3"/>
      <c r="B19" s="24" t="s">
        <v>35</v>
      </c>
      <c r="C19" s="18">
        <f>'פרוט עמלות ניהול חיצוני לתקופה'!C4+'פרוט עמלות ניהול חיצוני לתקופה'!C6</f>
        <v>0</v>
      </c>
      <c r="D19" s="9"/>
      <c r="E19" s="18"/>
      <c r="F19" s="3"/>
    </row>
    <row r="20" spans="1:6" ht="13.5" customHeight="1">
      <c r="A20" s="3"/>
      <c r="B20" s="24" t="s">
        <v>36</v>
      </c>
      <c r="C20" s="18">
        <f>'פרוט עמלות ניהול חיצוני לתקופה'!C13</f>
        <v>0</v>
      </c>
      <c r="D20" s="9"/>
      <c r="E20" s="18"/>
      <c r="F20" s="3"/>
    </row>
    <row r="21" spans="1:6" ht="12.75">
      <c r="A21" s="3"/>
      <c r="B21" s="24" t="s">
        <v>37</v>
      </c>
      <c r="C21" s="18">
        <f>'פרוט עמלות ניהול חיצוני לתקופה'!C19</f>
        <v>0</v>
      </c>
      <c r="D21" s="9"/>
      <c r="E21" s="18"/>
      <c r="F21" s="3"/>
    </row>
    <row r="22" spans="1:6" ht="12.75">
      <c r="A22" s="3"/>
      <c r="B22" s="24" t="s">
        <v>38</v>
      </c>
      <c r="C22" s="18">
        <f>'פרוט עמלות ניהול חיצוני לתקופה'!C32</f>
        <v>0.65</v>
      </c>
      <c r="D22" s="9"/>
      <c r="E22" s="18"/>
      <c r="F22" s="3"/>
    </row>
    <row r="23" spans="1:6" ht="12.75">
      <c r="A23" s="3"/>
      <c r="B23" s="24" t="s">
        <v>39</v>
      </c>
      <c r="C23" s="18">
        <f>'פרוט עמלות ניהול חיצוני לתקופה'!C37</f>
        <v>7.428222839321919</v>
      </c>
      <c r="D23" s="9"/>
      <c r="E23" s="18"/>
      <c r="F23" s="3"/>
    </row>
    <row r="24" spans="1:6" ht="14.25" customHeight="1">
      <c r="A24" s="3"/>
      <c r="B24" s="24" t="s">
        <v>40</v>
      </c>
      <c r="C24" s="18">
        <f>'פרוט עמלות ניהול חיצוני לתקופה'!C22</f>
        <v>0</v>
      </c>
      <c r="D24" s="9"/>
      <c r="E24" s="18"/>
      <c r="F24" s="4"/>
    </row>
    <row r="25" spans="1:6" ht="12.75">
      <c r="A25" s="3"/>
      <c r="B25" s="24" t="s">
        <v>41</v>
      </c>
      <c r="C25" s="18">
        <f>'פרוט עמלות ניהול חיצוני לתקופה'!C26</f>
        <v>0.10660410342465801</v>
      </c>
      <c r="D25" s="9"/>
      <c r="E25" s="18"/>
      <c r="F25" s="4"/>
    </row>
    <row r="26" spans="1:6" ht="12.75">
      <c r="A26" s="3"/>
      <c r="B26" s="23"/>
      <c r="C26" s="21"/>
      <c r="D26" s="9"/>
      <c r="E26" s="18"/>
      <c r="F26" s="4"/>
    </row>
    <row r="27" spans="1:6" ht="12.75">
      <c r="A27" s="3"/>
      <c r="B27" s="23" t="s">
        <v>24</v>
      </c>
      <c r="C27" s="18">
        <f>SUM(C28:C29)</f>
        <v>0</v>
      </c>
      <c r="D27" s="4"/>
      <c r="E27" s="18"/>
      <c r="F27" s="4"/>
    </row>
    <row r="28" spans="1:6" ht="12.75">
      <c r="A28" s="3"/>
      <c r="B28" s="24" t="s">
        <v>42</v>
      </c>
      <c r="C28" s="18">
        <f>'פרוט עמלות והוצאות לתקופה '!C41</f>
        <v>0</v>
      </c>
      <c r="D28" s="10"/>
      <c r="E28" s="18"/>
      <c r="F28" s="11"/>
    </row>
    <row r="29" spans="1:6" ht="12.75">
      <c r="A29" s="3"/>
      <c r="B29" s="24" t="s">
        <v>43</v>
      </c>
      <c r="C29" s="18">
        <f>'פרוט עמלות והוצאות לתקופה '!C46</f>
        <v>0</v>
      </c>
      <c r="D29" s="2"/>
      <c r="E29" s="18"/>
      <c r="F29" s="9"/>
    </row>
    <row r="30" spans="2:5" ht="12.75">
      <c r="B30" s="23"/>
      <c r="E30" s="18"/>
    </row>
    <row r="31" spans="2:5" ht="12.75">
      <c r="B31" s="23" t="s">
        <v>44</v>
      </c>
      <c r="C31" s="21">
        <f>C3+C7+C12+C17+C27</f>
        <v>14.464366942746576</v>
      </c>
      <c r="E31" s="18"/>
    </row>
    <row r="32" spans="2:5" ht="12.75">
      <c r="B32" s="23"/>
      <c r="E32" s="2"/>
    </row>
    <row r="33" spans="2:5" ht="12.75">
      <c r="B33" s="23" t="s">
        <v>25</v>
      </c>
      <c r="E33" s="2"/>
    </row>
    <row r="34" spans="2:5" ht="25.5">
      <c r="B34" s="25" t="s">
        <v>92</v>
      </c>
      <c r="C34" s="47">
        <f>(C13+C17+C29)/C37</f>
        <v>0.000564860382522193</v>
      </c>
      <c r="E34" s="9"/>
    </row>
    <row r="35" spans="2:5" ht="12.75">
      <c r="B35" s="25" t="s">
        <v>89</v>
      </c>
      <c r="C35" s="9">
        <f>+C31/((14490+28703)/2)</f>
        <v>0.000669755142858638</v>
      </c>
      <c r="E35" s="9"/>
    </row>
    <row r="36" spans="2:5" ht="12.75">
      <c r="B36" s="23"/>
      <c r="E36" s="2"/>
    </row>
    <row r="37" spans="2:5" ht="12.75">
      <c r="B37" s="23" t="s">
        <v>90</v>
      </c>
      <c r="C37" s="34">
        <v>14490</v>
      </c>
      <c r="E37" s="34"/>
    </row>
    <row r="38" ht="12.75">
      <c r="E38" s="18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9" sqref="C9:C1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48" t="str">
        <f>'סך התשלומים ששולמו בגין כל סוג'!C1</f>
        <v>     קופה 7242 גל לבני 50 ומטה - סך התשלומים ששולמו בגין כל סוג של הוצאה ישירה לשנה המסתיימת ביום: 31/12/2019 </v>
      </c>
      <c r="B1" s="48"/>
      <c r="C1" s="48"/>
      <c r="D1" s="48"/>
      <c r="E1" s="48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2" customFormat="1" ht="12.75">
      <c r="A3" s="3"/>
      <c r="B3" s="3" t="s">
        <v>45</v>
      </c>
      <c r="D3" s="17"/>
      <c r="E3" s="17"/>
      <c r="F3" s="17"/>
    </row>
    <row r="4" spans="1:7" s="2" customFormat="1" ht="12.75">
      <c r="A4" s="3"/>
      <c r="B4" s="3" t="s">
        <v>3</v>
      </c>
      <c r="C4" s="18">
        <f>SUM(C5:C7)</f>
        <v>0</v>
      </c>
      <c r="D4" s="17"/>
      <c r="E4" s="18"/>
      <c r="G4" s="3"/>
    </row>
    <row r="5" spans="2:7" s="2" customFormat="1" ht="12.75">
      <c r="B5" s="6" t="s">
        <v>63</v>
      </c>
      <c r="C5" s="17">
        <v>0</v>
      </c>
      <c r="D5" s="17"/>
      <c r="E5" s="17"/>
      <c r="G5" s="6"/>
    </row>
    <row r="6" spans="2:5" s="2" customFormat="1" ht="12.75">
      <c r="B6" s="2" t="s">
        <v>4</v>
      </c>
      <c r="C6" s="17">
        <v>0</v>
      </c>
      <c r="D6" s="17"/>
      <c r="E6" s="17"/>
    </row>
    <row r="7" spans="2:5" s="2" customFormat="1" ht="12.75">
      <c r="B7" s="2" t="s">
        <v>10</v>
      </c>
      <c r="C7" s="17">
        <v>0</v>
      </c>
      <c r="D7" s="17"/>
      <c r="E7" s="17"/>
    </row>
    <row r="8" spans="1:7" s="2" customFormat="1" ht="12.75">
      <c r="A8" s="3"/>
      <c r="B8" s="3" t="s">
        <v>5</v>
      </c>
      <c r="C8" s="18">
        <f>SUM(C9:C11)</f>
        <v>6.27954</v>
      </c>
      <c r="D8" s="17"/>
      <c r="E8" s="18"/>
      <c r="G8" s="3"/>
    </row>
    <row r="9" spans="1:5" s="2" customFormat="1" ht="12.75">
      <c r="A9" s="3"/>
      <c r="B9" s="2" t="s">
        <v>64</v>
      </c>
      <c r="C9" s="17">
        <f>6253.54/1000</f>
        <v>6.25354</v>
      </c>
      <c r="D9" s="17"/>
      <c r="E9" s="19"/>
    </row>
    <row r="10" spans="1:7" s="2" customFormat="1" ht="12.75">
      <c r="A10" s="3"/>
      <c r="B10" s="39" t="s">
        <v>73</v>
      </c>
      <c r="C10" s="17">
        <v>0.026</v>
      </c>
      <c r="D10" s="17"/>
      <c r="E10" s="19"/>
      <c r="G10" s="33"/>
    </row>
    <row r="11" spans="1:7" s="2" customFormat="1" ht="12.75">
      <c r="A11" s="3"/>
      <c r="B11" s="2" t="s">
        <v>10</v>
      </c>
      <c r="C11" s="17">
        <v>0</v>
      </c>
      <c r="D11" s="17"/>
      <c r="E11" s="19"/>
      <c r="G11" s="33"/>
    </row>
    <row r="12" spans="1:7" ht="12.75">
      <c r="A12" s="1"/>
      <c r="B12" s="1" t="s">
        <v>6</v>
      </c>
      <c r="C12" s="18">
        <f>C8+C4</f>
        <v>6.27954</v>
      </c>
      <c r="D12" s="17"/>
      <c r="E12" s="18"/>
      <c r="F12" s="18"/>
      <c r="G12" s="1"/>
    </row>
    <row r="13" spans="1:7" ht="12.75">
      <c r="A13" s="1"/>
      <c r="B13" s="1"/>
      <c r="C13" s="18"/>
      <c r="D13" s="17"/>
      <c r="E13" s="17"/>
      <c r="F13" s="17"/>
      <c r="G13" s="3"/>
    </row>
    <row r="14" spans="1:7" s="2" customFormat="1" ht="12.75">
      <c r="A14" s="3"/>
      <c r="B14" s="3" t="s">
        <v>7</v>
      </c>
      <c r="C14" s="17"/>
      <c r="D14" s="17"/>
      <c r="E14" s="17"/>
      <c r="G14" s="3"/>
    </row>
    <row r="15" spans="1:5" s="2" customFormat="1" ht="12.75">
      <c r="A15" s="3"/>
      <c r="B15" s="3" t="s">
        <v>3</v>
      </c>
      <c r="C15" s="18">
        <f>SUM(C16:C18)</f>
        <v>0</v>
      </c>
      <c r="D15" s="17"/>
      <c r="E15" s="18"/>
    </row>
    <row r="16" spans="2:5" s="2" customFormat="1" ht="12.75">
      <c r="B16" s="2" t="s">
        <v>8</v>
      </c>
      <c r="C16" s="17">
        <v>0</v>
      </c>
      <c r="D16" s="17"/>
      <c r="E16" s="17"/>
    </row>
    <row r="17" spans="2:5" s="2" customFormat="1" ht="12.75">
      <c r="B17" s="2" t="s">
        <v>9</v>
      </c>
      <c r="C17" s="17">
        <v>0</v>
      </c>
      <c r="D17" s="17"/>
      <c r="E17" s="17"/>
    </row>
    <row r="18" spans="2:7" s="2" customFormat="1" ht="12.75">
      <c r="B18" s="2" t="s">
        <v>10</v>
      </c>
      <c r="C18" s="17">
        <v>0</v>
      </c>
      <c r="D18" s="17"/>
      <c r="E18" s="17"/>
      <c r="G18" s="3"/>
    </row>
    <row r="19" spans="1:5" s="2" customFormat="1" ht="12.75">
      <c r="A19" s="3"/>
      <c r="B19" s="3" t="s">
        <v>5</v>
      </c>
      <c r="C19" s="18">
        <f>SUM(C20:C22)</f>
        <v>0</v>
      </c>
      <c r="D19" s="17"/>
      <c r="E19" s="18"/>
    </row>
    <row r="20" spans="2:7" ht="12.75">
      <c r="B20" s="2" t="s">
        <v>64</v>
      </c>
      <c r="C20" s="17">
        <v>0</v>
      </c>
      <c r="D20" s="17"/>
      <c r="E20" s="17"/>
      <c r="G20" s="6"/>
    </row>
    <row r="21" spans="2:5" s="2" customFormat="1" ht="12.75">
      <c r="B21" s="6" t="s">
        <v>62</v>
      </c>
      <c r="C21" s="17">
        <v>0</v>
      </c>
      <c r="D21" s="17"/>
      <c r="E21" s="17"/>
    </row>
    <row r="22" spans="2:7" s="2" customFormat="1" ht="12.75">
      <c r="B22" s="2" t="s">
        <v>10</v>
      </c>
      <c r="C22" s="17">
        <v>0</v>
      </c>
      <c r="D22" s="17"/>
      <c r="E22" s="17"/>
      <c r="G22" s="3"/>
    </row>
    <row r="23" spans="1:7" s="2" customFormat="1" ht="12.75">
      <c r="A23" s="3"/>
      <c r="B23" s="3" t="s">
        <v>11</v>
      </c>
      <c r="C23" s="18">
        <f>C19+C15</f>
        <v>0</v>
      </c>
      <c r="D23" s="17"/>
      <c r="E23" s="18"/>
      <c r="F23" s="18"/>
      <c r="G23" s="3"/>
    </row>
    <row r="24" spans="1:7" s="2" customFormat="1" ht="12.75">
      <c r="A24" s="3"/>
      <c r="B24" s="3"/>
      <c r="C24" s="18"/>
      <c r="D24" s="17"/>
      <c r="E24" s="17"/>
      <c r="F24" s="17"/>
      <c r="G24" s="1"/>
    </row>
    <row r="25" spans="1:7" ht="12.75">
      <c r="A25" s="1"/>
      <c r="B25" s="1" t="s">
        <v>12</v>
      </c>
      <c r="C25" s="17"/>
      <c r="D25" s="17"/>
      <c r="E25" s="17"/>
      <c r="G25" s="6"/>
    </row>
    <row r="26" spans="1:7" ht="12.75">
      <c r="A26" s="1"/>
      <c r="B26" s="6" t="s">
        <v>47</v>
      </c>
      <c r="C26" s="19">
        <v>0</v>
      </c>
      <c r="D26" s="17"/>
      <c r="E26" s="19"/>
      <c r="G26" s="6"/>
    </row>
    <row r="27" spans="2:7" ht="12.75">
      <c r="B27" s="6" t="s">
        <v>48</v>
      </c>
      <c r="C27" s="19">
        <v>0</v>
      </c>
      <c r="D27" s="17"/>
      <c r="E27" s="19"/>
      <c r="G27" s="13"/>
    </row>
    <row r="28" spans="2:7" ht="12.75">
      <c r="B28" s="13" t="s">
        <v>10</v>
      </c>
      <c r="C28" s="20">
        <v>0</v>
      </c>
      <c r="D28" s="17"/>
      <c r="E28" s="19"/>
      <c r="G28" s="1"/>
    </row>
    <row r="29" spans="1:7" ht="12.75">
      <c r="A29" s="1"/>
      <c r="B29" s="1" t="s">
        <v>46</v>
      </c>
      <c r="C29" s="18">
        <f>SUM(C26:C28)</f>
        <v>0</v>
      </c>
      <c r="D29" s="17"/>
      <c r="E29" s="18"/>
      <c r="F29" s="18"/>
      <c r="G29" s="1"/>
    </row>
    <row r="30" spans="1:7" ht="12.75">
      <c r="A30" s="1"/>
      <c r="B30" s="1"/>
      <c r="C30" s="18"/>
      <c r="D30" s="17"/>
      <c r="E30" s="17"/>
      <c r="F30" s="17"/>
      <c r="G30" s="3"/>
    </row>
    <row r="31" spans="1:7" s="2" customFormat="1" ht="12.75">
      <c r="A31" s="3"/>
      <c r="B31" s="3" t="s">
        <v>50</v>
      </c>
      <c r="C31" s="17"/>
      <c r="D31" s="17"/>
      <c r="E31" s="17"/>
      <c r="G31" s="6"/>
    </row>
    <row r="32" spans="2:7" s="2" customFormat="1" ht="12.75">
      <c r="B32" s="6" t="s">
        <v>47</v>
      </c>
      <c r="C32" s="17">
        <v>0</v>
      </c>
      <c r="D32" s="17"/>
      <c r="E32" s="17"/>
      <c r="G32" s="6"/>
    </row>
    <row r="33" spans="2:5" s="2" customFormat="1" ht="12.75">
      <c r="B33" s="6" t="s">
        <v>48</v>
      </c>
      <c r="C33" s="17">
        <v>0</v>
      </c>
      <c r="D33" s="17"/>
      <c r="E33" s="17"/>
    </row>
    <row r="34" spans="2:7" s="2" customFormat="1" ht="12.75">
      <c r="B34" s="2" t="s">
        <v>10</v>
      </c>
      <c r="C34" s="17">
        <v>0</v>
      </c>
      <c r="D34" s="17"/>
      <c r="E34" s="17"/>
      <c r="G34" s="1"/>
    </row>
    <row r="35" spans="1:7" ht="12.75">
      <c r="A35" s="1"/>
      <c r="B35" s="1" t="s">
        <v>49</v>
      </c>
      <c r="C35" s="18">
        <f>SUM(C32:C34)</f>
        <v>0</v>
      </c>
      <c r="D35" s="17"/>
      <c r="E35" s="18"/>
      <c r="G35" s="1"/>
    </row>
    <row r="36" spans="1:7" ht="12.75">
      <c r="A36" s="1"/>
      <c r="B36" s="1"/>
      <c r="C36" s="18"/>
      <c r="D36" s="17"/>
      <c r="E36" s="18"/>
      <c r="G36" s="3"/>
    </row>
    <row r="37" spans="1:7" ht="12.75">
      <c r="A37" s="1"/>
      <c r="B37" s="3" t="s">
        <v>51</v>
      </c>
      <c r="C37" s="18"/>
      <c r="D37" s="17"/>
      <c r="E37" s="18"/>
      <c r="G37" s="6"/>
    </row>
    <row r="38" spans="1:7" ht="12.75">
      <c r="A38" s="1"/>
      <c r="B38" s="6" t="s">
        <v>47</v>
      </c>
      <c r="C38" s="19">
        <v>0</v>
      </c>
      <c r="D38" s="17"/>
      <c r="E38" s="19"/>
      <c r="G38" s="6"/>
    </row>
    <row r="39" spans="1:7" ht="12.75">
      <c r="A39" s="1"/>
      <c r="B39" s="6" t="s">
        <v>48</v>
      </c>
      <c r="C39" s="19">
        <v>0</v>
      </c>
      <c r="D39" s="17"/>
      <c r="E39" s="19"/>
      <c r="G39" s="2"/>
    </row>
    <row r="40" spans="1:7" ht="12.75">
      <c r="A40" s="1"/>
      <c r="B40" s="2" t="s">
        <v>10</v>
      </c>
      <c r="C40" s="19">
        <v>0</v>
      </c>
      <c r="D40" s="17"/>
      <c r="E40" s="19"/>
      <c r="G40" s="1"/>
    </row>
    <row r="41" spans="1:7" ht="12.75">
      <c r="A41" s="1"/>
      <c r="B41" s="1" t="s">
        <v>52</v>
      </c>
      <c r="C41" s="18">
        <f>SUM(C38:C40)</f>
        <v>0</v>
      </c>
      <c r="D41" s="17"/>
      <c r="E41" s="18"/>
      <c r="G41" s="1"/>
    </row>
    <row r="42" spans="1:7" ht="12.75">
      <c r="A42" s="1"/>
      <c r="B42" s="1"/>
      <c r="C42" s="18"/>
      <c r="D42" s="17"/>
      <c r="E42" s="18"/>
      <c r="G42" s="6"/>
    </row>
    <row r="43" spans="1:7" ht="12.75">
      <c r="A43" s="1"/>
      <c r="B43" s="6" t="s">
        <v>47</v>
      </c>
      <c r="C43" s="19">
        <v>0</v>
      </c>
      <c r="D43" s="17"/>
      <c r="E43" s="40"/>
      <c r="G43" s="6"/>
    </row>
    <row r="44" spans="1:7" ht="12.75">
      <c r="A44" s="1"/>
      <c r="B44" s="6" t="s">
        <v>48</v>
      </c>
      <c r="C44" s="19">
        <v>0</v>
      </c>
      <c r="D44" s="17"/>
      <c r="E44" s="19"/>
      <c r="G44" s="2"/>
    </row>
    <row r="45" spans="1:7" ht="12.75">
      <c r="A45" s="1"/>
      <c r="B45" s="2" t="s">
        <v>10</v>
      </c>
      <c r="C45" s="19">
        <v>0</v>
      </c>
      <c r="D45" s="17"/>
      <c r="E45" s="35"/>
      <c r="F45" s="41"/>
      <c r="G45" s="1"/>
    </row>
    <row r="46" spans="1:7" ht="12.75">
      <c r="A46" s="1"/>
      <c r="B46" s="1" t="s">
        <v>53</v>
      </c>
      <c r="C46" s="18">
        <f>SUM(C43:C45)</f>
        <v>0</v>
      </c>
      <c r="D46" s="17"/>
      <c r="E46" s="21"/>
      <c r="F46" s="21"/>
      <c r="G46" s="1"/>
    </row>
    <row r="47" spans="1:7" ht="12.75">
      <c r="A47" s="1"/>
      <c r="B47" s="1"/>
      <c r="C47" s="18"/>
      <c r="D47" s="17"/>
      <c r="E47" s="17"/>
      <c r="G47" s="3"/>
    </row>
    <row r="48" spans="1:7" s="2" customFormat="1" ht="12.75">
      <c r="A48" s="3"/>
      <c r="B48" s="3" t="s">
        <v>54</v>
      </c>
      <c r="C48" s="18">
        <f>C12+C23+C29+C35+C41+C46</f>
        <v>6.27954</v>
      </c>
      <c r="D48" s="17"/>
      <c r="E48" s="18"/>
      <c r="G48" s="3"/>
    </row>
    <row r="49" spans="1:7" s="2" customFormat="1" ht="12.75">
      <c r="A49" s="3"/>
      <c r="B49" s="3" t="s">
        <v>91</v>
      </c>
      <c r="C49" s="21">
        <f>'סך התשלומים ששולמו בגין כל סוג'!C37</f>
        <v>14490</v>
      </c>
      <c r="D49" s="17"/>
      <c r="E49" s="21"/>
      <c r="F49" s="17"/>
      <c r="G49" s="3"/>
    </row>
    <row r="50" spans="2:6" ht="12.75">
      <c r="B50" s="3"/>
      <c r="C50" s="3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2:6" ht="12.75">
      <c r="B52" s="3"/>
      <c r="C52" s="21"/>
      <c r="D52" s="17"/>
      <c r="E52" s="21"/>
      <c r="F52" s="17"/>
    </row>
    <row r="53" spans="3:6" ht="12.75">
      <c r="C53" s="2"/>
      <c r="D53" s="17"/>
      <c r="E53" s="17"/>
      <c r="F53" s="4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7"/>
  <sheetViews>
    <sheetView rightToLeft="1" zoomScalePageLayoutView="0" workbookViewId="0" topLeftCell="A24">
      <selection activeCell="C38" sqref="C38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30.28125" style="0" bestFit="1" customWidth="1"/>
    <col min="8" max="8" width="13.8515625" style="0" bestFit="1" customWidth="1"/>
  </cols>
  <sheetData>
    <row r="1" spans="1:12" s="2" customFormat="1" ht="18" customHeight="1">
      <c r="A1" s="48" t="str">
        <f>'סך התשלומים ששולמו בגין כל סוג'!C1</f>
        <v>     קופה 7242 גל לבני 50 ומטה - סך התשלומים ששולמו בגין כל סוג של הוצאה ישירה לשנה המסתיימת ביום: 31/12/2019 </v>
      </c>
      <c r="B1" s="48"/>
      <c r="C1" s="48"/>
      <c r="D1" s="48"/>
      <c r="E1" s="48"/>
      <c r="F1" s="12"/>
      <c r="G1" s="12"/>
      <c r="H1" s="12"/>
      <c r="I1" s="12"/>
      <c r="J1" s="12"/>
      <c r="K1" s="12"/>
      <c r="L1" s="12"/>
    </row>
    <row r="2" spans="3:6" s="2" customFormat="1" ht="49.5" customHeight="1">
      <c r="C2" s="3" t="s">
        <v>0</v>
      </c>
      <c r="D2" s="17"/>
      <c r="E2" s="14"/>
      <c r="F2" s="3"/>
    </row>
    <row r="3" spans="1:8" s="2" customFormat="1" ht="12.75">
      <c r="A3" s="3"/>
      <c r="B3" s="3" t="s">
        <v>16</v>
      </c>
      <c r="D3" s="17"/>
      <c r="H3" s="3"/>
    </row>
    <row r="4" spans="1:8" s="2" customFormat="1" ht="12.75">
      <c r="A4" s="3"/>
      <c r="B4" s="2" t="s">
        <v>13</v>
      </c>
      <c r="C4" s="17">
        <v>0</v>
      </c>
      <c r="D4" s="17"/>
      <c r="E4" s="17"/>
      <c r="H4" s="27"/>
    </row>
    <row r="5" spans="1:8" s="2" customFormat="1" ht="12.75">
      <c r="A5" s="3"/>
      <c r="B5" s="2" t="s">
        <v>14</v>
      </c>
      <c r="C5" s="17">
        <v>0</v>
      </c>
      <c r="D5" s="17"/>
      <c r="E5" s="17"/>
      <c r="G5" s="17"/>
      <c r="H5" s="27"/>
    </row>
    <row r="6" spans="1:8" s="2" customFormat="1" ht="12" customHeight="1">
      <c r="A6" s="6"/>
      <c r="B6" s="2" t="s">
        <v>10</v>
      </c>
      <c r="C6" s="17">
        <v>0</v>
      </c>
      <c r="D6" s="17"/>
      <c r="E6" s="17"/>
      <c r="H6" s="27"/>
    </row>
    <row r="7" spans="1:8" ht="12.75">
      <c r="A7" s="1"/>
      <c r="B7" s="1" t="s">
        <v>1</v>
      </c>
      <c r="C7" s="18">
        <f>SUM(C4:C6)</f>
        <v>0</v>
      </c>
      <c r="D7" s="17"/>
      <c r="E7" s="18"/>
      <c r="H7" s="13"/>
    </row>
    <row r="8" spans="1:8" ht="12.75">
      <c r="A8" s="1"/>
      <c r="B8" s="1"/>
      <c r="C8" s="18"/>
      <c r="D8" s="17"/>
      <c r="E8" s="17"/>
      <c r="H8" s="1"/>
    </row>
    <row r="9" spans="1:8" s="2" customFormat="1" ht="12.75">
      <c r="A9" s="3"/>
      <c r="B9" s="3" t="s">
        <v>17</v>
      </c>
      <c r="C9" s="17"/>
      <c r="D9" s="17"/>
      <c r="E9" s="5"/>
      <c r="G9" s="18"/>
      <c r="H9" s="1"/>
    </row>
    <row r="10" spans="2:8" s="2" customFormat="1" ht="12.75">
      <c r="B10" s="2" t="s">
        <v>13</v>
      </c>
      <c r="C10" s="17">
        <v>0</v>
      </c>
      <c r="D10" s="17"/>
      <c r="E10" s="17"/>
      <c r="G10" s="17"/>
      <c r="H10" s="3"/>
    </row>
    <row r="11" spans="2:7" s="2" customFormat="1" ht="12.75">
      <c r="B11" s="2" t="s">
        <v>14</v>
      </c>
      <c r="C11" s="17">
        <v>0</v>
      </c>
      <c r="D11" s="17"/>
      <c r="E11" s="17"/>
      <c r="G11" s="17"/>
    </row>
    <row r="12" spans="2:7" s="2" customFormat="1" ht="12.75">
      <c r="B12" s="2" t="s">
        <v>10</v>
      </c>
      <c r="C12" s="17">
        <v>0</v>
      </c>
      <c r="D12" s="17"/>
      <c r="E12" s="17"/>
      <c r="G12" s="17"/>
    </row>
    <row r="13" spans="1:7" s="2" customFormat="1" ht="12.75">
      <c r="A13" s="3"/>
      <c r="B13" s="3" t="s">
        <v>2</v>
      </c>
      <c r="C13" s="18">
        <f>SUM(C10:C12)</f>
        <v>0</v>
      </c>
      <c r="D13" s="17"/>
      <c r="E13" s="18"/>
      <c r="G13" s="17"/>
    </row>
    <row r="14" spans="1:8" s="2" customFormat="1" ht="12.75">
      <c r="A14" s="3"/>
      <c r="B14" s="3"/>
      <c r="C14" s="18"/>
      <c r="D14" s="17"/>
      <c r="E14" s="18"/>
      <c r="G14" s="18"/>
      <c r="H14" s="3"/>
    </row>
    <row r="15" spans="1:8" s="2" customFormat="1" ht="12.75">
      <c r="A15" s="3"/>
      <c r="B15" s="3" t="s">
        <v>18</v>
      </c>
      <c r="C15" s="17"/>
      <c r="D15" s="17"/>
      <c r="E15" s="17"/>
      <c r="G15" s="18"/>
      <c r="H15" s="3"/>
    </row>
    <row r="16" spans="2:8" s="2" customFormat="1" ht="12.75">
      <c r="B16" s="2" t="s">
        <v>13</v>
      </c>
      <c r="C16" s="17">
        <v>0</v>
      </c>
      <c r="D16" s="17"/>
      <c r="E16" s="17"/>
      <c r="G16" s="17"/>
      <c r="H16" s="3"/>
    </row>
    <row r="17" spans="2:7" s="2" customFormat="1" ht="12.75">
      <c r="B17" s="2" t="s">
        <v>14</v>
      </c>
      <c r="C17" s="17">
        <v>0</v>
      </c>
      <c r="D17" s="17"/>
      <c r="E17" s="17"/>
      <c r="G17" s="17"/>
    </row>
    <row r="18" spans="2:7" s="2" customFormat="1" ht="15" customHeight="1">
      <c r="B18" s="2" t="s">
        <v>10</v>
      </c>
      <c r="C18" s="17">
        <v>0</v>
      </c>
      <c r="D18" s="17"/>
      <c r="E18" s="17"/>
      <c r="G18" s="17"/>
    </row>
    <row r="19" spans="1:7" s="2" customFormat="1" ht="12.75">
      <c r="A19" s="3"/>
      <c r="B19" s="3" t="s">
        <v>55</v>
      </c>
      <c r="C19" s="18">
        <f>SUM(C16:C18)</f>
        <v>0</v>
      </c>
      <c r="D19" s="17"/>
      <c r="E19" s="18"/>
      <c r="G19" s="17"/>
    </row>
    <row r="20" spans="1:8" s="2" customFormat="1" ht="12.75">
      <c r="A20" s="3"/>
      <c r="B20" s="3"/>
      <c r="C20" s="18"/>
      <c r="D20" s="17"/>
      <c r="E20" s="18"/>
      <c r="G20" s="18"/>
      <c r="H20" s="3"/>
    </row>
    <row r="21" spans="1:8" s="2" customFormat="1" ht="12.75">
      <c r="A21" s="3"/>
      <c r="B21" s="3" t="s">
        <v>56</v>
      </c>
      <c r="C21" s="17"/>
      <c r="D21" s="17"/>
      <c r="G21" s="18"/>
      <c r="H21" s="3"/>
    </row>
    <row r="22" spans="1:8" s="2" customFormat="1" ht="12.75">
      <c r="A22" s="3"/>
      <c r="B22" s="3" t="s">
        <v>57</v>
      </c>
      <c r="C22" s="18">
        <f>SUM(C23:C25)</f>
        <v>0</v>
      </c>
      <c r="D22" s="17"/>
      <c r="E22" s="18"/>
      <c r="G22" s="17"/>
      <c r="H22" s="3"/>
    </row>
    <row r="23" spans="2:8" s="2" customFormat="1" ht="12.75">
      <c r="B23" s="6" t="s">
        <v>65</v>
      </c>
      <c r="C23" s="17">
        <v>0</v>
      </c>
      <c r="D23" s="17"/>
      <c r="E23" s="17"/>
      <c r="G23" s="18"/>
      <c r="H23" s="3"/>
    </row>
    <row r="24" spans="2:8" s="2" customFormat="1" ht="12.75">
      <c r="B24" s="6" t="s">
        <v>58</v>
      </c>
      <c r="C24" s="17">
        <v>0</v>
      </c>
      <c r="D24" s="17"/>
      <c r="E24" s="17"/>
      <c r="G24" s="17"/>
      <c r="H24" s="6"/>
    </row>
    <row r="25" spans="2:8" s="2" customFormat="1" ht="12.75">
      <c r="B25" s="2" t="s">
        <v>10</v>
      </c>
      <c r="C25" s="17">
        <v>0</v>
      </c>
      <c r="D25" s="17"/>
      <c r="E25" s="17"/>
      <c r="G25" s="17"/>
      <c r="H25" s="6"/>
    </row>
    <row r="26" spans="1:7" s="2" customFormat="1" ht="12.75">
      <c r="A26" s="3"/>
      <c r="B26" s="3" t="s">
        <v>59</v>
      </c>
      <c r="C26" s="18">
        <f>SUM(C27:C28)</f>
        <v>0.10660410342465801</v>
      </c>
      <c r="D26" s="17"/>
      <c r="E26" s="18"/>
      <c r="G26" s="17"/>
    </row>
    <row r="27" spans="2:8" s="2" customFormat="1" ht="12.75">
      <c r="B27" s="28" t="s">
        <v>94</v>
      </c>
      <c r="C27" s="17">
        <f>106.604103424658/1000</f>
        <v>0.10660410342465801</v>
      </c>
      <c r="D27" s="17"/>
      <c r="E27" s="19"/>
      <c r="G27" s="18"/>
      <c r="H27" s="3"/>
    </row>
    <row r="28" spans="2:8" s="2" customFormat="1" ht="12.75">
      <c r="B28" s="2" t="s">
        <v>10</v>
      </c>
      <c r="C28" s="17">
        <v>0</v>
      </c>
      <c r="D28" s="17"/>
      <c r="E28" s="19"/>
      <c r="G28" s="17"/>
      <c r="H28" s="27"/>
    </row>
    <row r="29" spans="1:8" s="2" customFormat="1" ht="12.75">
      <c r="A29" s="3"/>
      <c r="B29" s="3" t="s">
        <v>19</v>
      </c>
      <c r="C29" s="18">
        <f>C26+C22</f>
        <v>0.10660410342465801</v>
      </c>
      <c r="D29" s="17"/>
      <c r="E29" s="18"/>
      <c r="G29" s="17"/>
      <c r="H29" s="27"/>
    </row>
    <row r="30" spans="1:8" s="2" customFormat="1" ht="12.75">
      <c r="A30" s="3"/>
      <c r="B30" s="3"/>
      <c r="C30" s="18"/>
      <c r="D30" s="17"/>
      <c r="E30" s="16"/>
      <c r="H30" s="3"/>
    </row>
    <row r="31" spans="1:8" s="2" customFormat="1" ht="12.75">
      <c r="A31" s="3"/>
      <c r="B31" s="3" t="s">
        <v>20</v>
      </c>
      <c r="C31" s="18"/>
      <c r="D31" s="17"/>
      <c r="E31" s="4"/>
      <c r="F31" s="36"/>
      <c r="G31" s="18"/>
      <c r="H31" s="3"/>
    </row>
    <row r="32" spans="1:8" s="2" customFormat="1" ht="12.75">
      <c r="A32" s="3"/>
      <c r="B32" s="3" t="s">
        <v>60</v>
      </c>
      <c r="C32" s="21">
        <f>SUM(C33:C36)</f>
        <v>0.65</v>
      </c>
      <c r="D32" s="17"/>
      <c r="F32" s="37"/>
      <c r="G32" s="18"/>
      <c r="H32" s="3"/>
    </row>
    <row r="33" spans="1:10" s="2" customFormat="1" ht="12.75">
      <c r="A33" s="3"/>
      <c r="B33" s="13" t="s">
        <v>83</v>
      </c>
      <c r="C33" s="44">
        <v>0.14</v>
      </c>
      <c r="D33" s="17"/>
      <c r="E33" s="21"/>
      <c r="F33" s="37"/>
      <c r="I33" s="17"/>
      <c r="J33" s="43"/>
    </row>
    <row r="34" spans="1:10" s="2" customFormat="1" ht="12.75">
      <c r="A34" s="3"/>
      <c r="B34" s="13" t="s">
        <v>71</v>
      </c>
      <c r="C34" s="44">
        <v>0</v>
      </c>
      <c r="D34" s="17"/>
      <c r="E34" s="31"/>
      <c r="F34" s="37"/>
      <c r="I34" s="17"/>
      <c r="J34" s="43"/>
    </row>
    <row r="35" spans="1:10" s="2" customFormat="1" ht="12.75">
      <c r="A35" s="3"/>
      <c r="B35" s="13" t="s">
        <v>70</v>
      </c>
      <c r="C35" s="44">
        <v>0.18</v>
      </c>
      <c r="D35" s="17"/>
      <c r="E35" s="31"/>
      <c r="F35" s="37"/>
      <c r="I35" s="17"/>
      <c r="J35" s="43"/>
    </row>
    <row r="36" spans="1:10" s="2" customFormat="1" ht="12.75">
      <c r="A36" s="3"/>
      <c r="B36" s="45" t="s">
        <v>69</v>
      </c>
      <c r="C36" s="44">
        <v>0.33</v>
      </c>
      <c r="D36" s="17"/>
      <c r="E36" s="17"/>
      <c r="F36" s="37"/>
      <c r="I36" s="17"/>
      <c r="J36" s="43"/>
    </row>
    <row r="37" spans="1:6" s="2" customFormat="1" ht="12.75">
      <c r="A37" s="3"/>
      <c r="B37" s="3" t="s">
        <v>61</v>
      </c>
      <c r="C37" s="18">
        <f>SUM(C38:C60)</f>
        <v>7.428222839321919</v>
      </c>
      <c r="D37" s="17"/>
      <c r="E37" s="21"/>
      <c r="F37" s="37"/>
    </row>
    <row r="38" spans="1:10" s="2" customFormat="1" ht="12.75">
      <c r="A38" s="3"/>
      <c r="B38" s="46" t="s">
        <v>74</v>
      </c>
      <c r="C38" s="41">
        <v>0.08781835343287671</v>
      </c>
      <c r="D38" s="17"/>
      <c r="E38" s="31"/>
      <c r="F38" s="37"/>
      <c r="G38" s="21"/>
      <c r="I38" s="17"/>
      <c r="J38" s="43"/>
    </row>
    <row r="39" spans="1:10" s="2" customFormat="1" ht="12.75">
      <c r="A39" s="3"/>
      <c r="B39" s="46" t="s">
        <v>75</v>
      </c>
      <c r="C39" s="41">
        <v>0.4424243003424658</v>
      </c>
      <c r="D39" s="17"/>
      <c r="E39" s="31"/>
      <c r="F39" s="37"/>
      <c r="H39" s="32"/>
      <c r="I39" s="17"/>
      <c r="J39" s="43"/>
    </row>
    <row r="40" spans="1:10" s="2" customFormat="1" ht="12.75">
      <c r="A40" s="3"/>
      <c r="B40" s="46" t="s">
        <v>76</v>
      </c>
      <c r="C40" s="41">
        <v>0.2292507602986302</v>
      </c>
      <c r="D40" s="17"/>
      <c r="E40" s="31"/>
      <c r="F40" s="37"/>
      <c r="H40" s="32"/>
      <c r="I40" s="17"/>
      <c r="J40" s="43"/>
    </row>
    <row r="41" spans="1:10" s="2" customFormat="1" ht="12.75">
      <c r="A41" s="3"/>
      <c r="B41" s="46" t="s">
        <v>82</v>
      </c>
      <c r="C41" s="41">
        <v>0.08134757497808218</v>
      </c>
      <c r="D41" s="17"/>
      <c r="H41" s="32"/>
      <c r="I41" s="17"/>
      <c r="J41" s="43"/>
    </row>
    <row r="42" spans="1:10" s="2" customFormat="1" ht="12.75">
      <c r="A42" s="3"/>
      <c r="B42" s="46" t="s">
        <v>77</v>
      </c>
      <c r="C42" s="41">
        <v>0.04711890646849316</v>
      </c>
      <c r="D42" s="17"/>
      <c r="E42" s="31"/>
      <c r="F42" s="37"/>
      <c r="G42" s="31"/>
      <c r="H42" s="32"/>
      <c r="I42" s="17"/>
      <c r="J42" s="43"/>
    </row>
    <row r="43" spans="1:10" s="2" customFormat="1" ht="12.75">
      <c r="A43" s="3"/>
      <c r="B43" s="46" t="s">
        <v>95</v>
      </c>
      <c r="C43" s="41">
        <v>0.1322181136027397</v>
      </c>
      <c r="D43" s="17"/>
      <c r="H43" s="3"/>
      <c r="I43" s="17"/>
      <c r="J43" s="43"/>
    </row>
    <row r="44" spans="1:10" s="2" customFormat="1" ht="12.75">
      <c r="A44" s="3"/>
      <c r="B44" s="46" t="s">
        <v>78</v>
      </c>
      <c r="C44" s="41">
        <v>0.04060742108493151</v>
      </c>
      <c r="D44" s="17"/>
      <c r="H44" s="3"/>
      <c r="I44" s="17"/>
      <c r="J44" s="43"/>
    </row>
    <row r="45" spans="1:10" s="2" customFormat="1" ht="12.75">
      <c r="A45" s="3"/>
      <c r="B45" s="46" t="s">
        <v>79</v>
      </c>
      <c r="C45" s="41">
        <v>0.0504877758931507</v>
      </c>
      <c r="D45" s="17"/>
      <c r="H45" s="3"/>
      <c r="I45" s="17"/>
      <c r="J45" s="43"/>
    </row>
    <row r="46" spans="1:10" s="2" customFormat="1" ht="12.75">
      <c r="A46" s="3"/>
      <c r="B46" s="46" t="s">
        <v>68</v>
      </c>
      <c r="C46" s="41">
        <v>1.5845111213561645</v>
      </c>
      <c r="D46" s="17"/>
      <c r="H46" s="3"/>
      <c r="I46" s="17"/>
      <c r="J46" s="43"/>
    </row>
    <row r="47" spans="1:10" s="2" customFormat="1" ht="12.75">
      <c r="A47" s="3"/>
      <c r="B47" s="46" t="s">
        <v>96</v>
      </c>
      <c r="C47" s="41">
        <v>0.07106707952054794</v>
      </c>
      <c r="D47" s="17"/>
      <c r="E47" s="21"/>
      <c r="G47" s="31"/>
      <c r="H47" s="32"/>
      <c r="I47" s="17"/>
      <c r="J47" s="43"/>
    </row>
    <row r="48" spans="1:10" s="2" customFormat="1" ht="12.75">
      <c r="A48" s="3"/>
      <c r="B48" s="46" t="s">
        <v>97</v>
      </c>
      <c r="C48" s="41">
        <v>0.007322509863013697</v>
      </c>
      <c r="D48" s="17"/>
      <c r="E48" s="21"/>
      <c r="G48" s="31"/>
      <c r="H48" s="32"/>
      <c r="I48" s="17"/>
      <c r="J48" s="43"/>
    </row>
    <row r="49" spans="1:10" s="2" customFormat="1" ht="12.75">
      <c r="A49" s="3"/>
      <c r="B49" s="46" t="s">
        <v>80</v>
      </c>
      <c r="C49" s="41">
        <v>0.882269292273973</v>
      </c>
      <c r="D49" s="17"/>
      <c r="E49" s="9"/>
      <c r="G49" s="35"/>
      <c r="H49" s="32"/>
      <c r="I49" s="17"/>
      <c r="J49" s="43"/>
    </row>
    <row r="50" spans="1:10" s="2" customFormat="1" ht="12.75">
      <c r="A50" s="3"/>
      <c r="B50" s="46" t="s">
        <v>66</v>
      </c>
      <c r="C50" s="41">
        <v>1.5736995267301368</v>
      </c>
      <c r="D50" s="17"/>
      <c r="E50" s="16"/>
      <c r="G50" s="21"/>
      <c r="H50" s="3"/>
      <c r="I50" s="17"/>
      <c r="J50" s="43"/>
    </row>
    <row r="51" spans="1:10" s="2" customFormat="1" ht="12.75">
      <c r="A51" s="3"/>
      <c r="B51" s="46" t="s">
        <v>81</v>
      </c>
      <c r="C51" s="41">
        <v>0.09400961712602741</v>
      </c>
      <c r="D51" s="17"/>
      <c r="G51" s="31"/>
      <c r="H51" s="28"/>
      <c r="I51" s="17"/>
      <c r="J51" s="43"/>
    </row>
    <row r="52" spans="2:10" s="2" customFormat="1" ht="12.75">
      <c r="B52" s="46" t="s">
        <v>84</v>
      </c>
      <c r="C52" s="41">
        <v>0.04557157018356163</v>
      </c>
      <c r="D52" s="17"/>
      <c r="H52" s="32"/>
      <c r="I52" s="17"/>
      <c r="J52" s="43"/>
    </row>
    <row r="53" spans="2:10" s="2" customFormat="1" ht="12.75">
      <c r="B53" s="46" t="s">
        <v>67</v>
      </c>
      <c r="C53" s="41">
        <v>0.25885029960547945</v>
      </c>
      <c r="D53" s="17"/>
      <c r="I53" s="17"/>
      <c r="J53" s="43"/>
    </row>
    <row r="54" spans="2:4" s="2" customFormat="1" ht="12.75">
      <c r="B54" s="46" t="s">
        <v>72</v>
      </c>
      <c r="C54" s="41">
        <v>1.051773488887671</v>
      </c>
      <c r="D54" s="17"/>
    </row>
    <row r="55" spans="2:4" s="2" customFormat="1" ht="12.75">
      <c r="B55" s="46" t="s">
        <v>85</v>
      </c>
      <c r="C55" s="41">
        <v>0.4303860752547946</v>
      </c>
      <c r="D55" s="17"/>
    </row>
    <row r="56" spans="2:4" s="2" customFormat="1" ht="12.75">
      <c r="B56" s="46" t="s">
        <v>86</v>
      </c>
      <c r="C56" s="41">
        <v>0.10842986161643837</v>
      </c>
      <c r="D56" s="17"/>
    </row>
    <row r="57" spans="2:4" s="2" customFormat="1" ht="12.75">
      <c r="B57" s="46" t="s">
        <v>87</v>
      </c>
      <c r="C57" s="41">
        <v>0.0057161542520547965</v>
      </c>
      <c r="D57" s="17"/>
    </row>
    <row r="58" spans="2:4" s="2" customFormat="1" ht="12.75">
      <c r="B58" s="46" t="s">
        <v>88</v>
      </c>
      <c r="C58" s="41">
        <v>0.10024189565753425</v>
      </c>
      <c r="D58" s="17"/>
    </row>
    <row r="59" spans="2:4" s="2" customFormat="1" ht="12.75">
      <c r="B59" s="46" t="s">
        <v>98</v>
      </c>
      <c r="C59" s="41">
        <v>0.10310114089315073</v>
      </c>
      <c r="D59" s="17"/>
    </row>
    <row r="60" spans="2:4" s="2" customFormat="1" ht="12.75">
      <c r="B60" s="46"/>
      <c r="C60" s="41"/>
      <c r="D60" s="17"/>
    </row>
    <row r="61" spans="2:4" s="2" customFormat="1" ht="12.75">
      <c r="B61" s="46" t="s">
        <v>99</v>
      </c>
      <c r="C61" s="41">
        <f>+C37+C32+C26+C22+C19+C13+C7</f>
        <v>8.184826942746577</v>
      </c>
      <c r="D61" s="17"/>
    </row>
    <row r="62" spans="2:4" s="2" customFormat="1" ht="12.75">
      <c r="B62" s="3" t="s">
        <v>91</v>
      </c>
      <c r="C62" s="21">
        <f>'סך התשלומים ששולמו בגין כל סוג'!C37</f>
        <v>14490</v>
      </c>
      <c r="D62" s="17"/>
    </row>
    <row r="63" spans="2:4" s="2" customFormat="1" ht="12.75">
      <c r="B63" s="3"/>
      <c r="C63" s="9"/>
      <c r="D63" s="17"/>
    </row>
    <row r="64" spans="2:4" s="2" customFormat="1" ht="12.75">
      <c r="B64" s="38"/>
      <c r="C64" s="3"/>
      <c r="D64" s="17"/>
    </row>
    <row r="65" spans="2:4" s="2" customFormat="1" ht="12.75">
      <c r="B65" s="6"/>
      <c r="D65" s="17"/>
    </row>
    <row r="66" spans="2:4" s="2" customFormat="1" ht="12.75">
      <c r="B66" s="30"/>
      <c r="D66" s="17"/>
    </row>
    <row r="67" s="2" customFormat="1" ht="12.75">
      <c r="D67" s="17"/>
    </row>
    <row r="68" spans="2:4" s="2" customFormat="1" ht="12.75">
      <c r="B68" s="6"/>
      <c r="D68" s="17"/>
    </row>
    <row r="69" spans="2:4" s="2" customFormat="1" ht="12.75">
      <c r="B69" s="6"/>
      <c r="D69" s="17"/>
    </row>
    <row r="70" spans="2:4" s="2" customFormat="1" ht="12.75">
      <c r="B70" s="6"/>
      <c r="D70" s="17"/>
    </row>
    <row r="71" spans="2:4" s="2" customFormat="1" ht="12.75">
      <c r="B71" s="30"/>
      <c r="D71" s="17"/>
    </row>
    <row r="72" s="2" customFormat="1" ht="12.75">
      <c r="D72" s="17"/>
    </row>
    <row r="73" spans="2:4" s="2" customFormat="1" ht="12.75">
      <c r="B73" s="6"/>
      <c r="D73" s="17"/>
    </row>
    <row r="74" spans="2:4" s="2" customFormat="1" ht="12.75">
      <c r="B74" s="6"/>
      <c r="D74" s="17"/>
    </row>
    <row r="75" spans="2:4" s="2" customFormat="1" ht="12.75">
      <c r="B75" s="6"/>
      <c r="D75" s="17"/>
    </row>
    <row r="76" spans="2:4" s="2" customFormat="1" ht="12.75">
      <c r="B76" s="30"/>
      <c r="D76" s="17"/>
    </row>
    <row r="77" s="2" customFormat="1" ht="12.75">
      <c r="D77" s="17"/>
    </row>
    <row r="78" spans="2:4" s="2" customFormat="1" ht="12.75">
      <c r="B78" s="6"/>
      <c r="D78" s="17"/>
    </row>
    <row r="79" spans="2:4" s="2" customFormat="1" ht="12.75">
      <c r="B79" s="6"/>
      <c r="D79" s="17"/>
    </row>
    <row r="80" spans="2:4" s="2" customFormat="1" ht="12.75">
      <c r="B80" s="6"/>
      <c r="D80" s="17"/>
    </row>
    <row r="81" spans="2:4" s="2" customFormat="1" ht="12.75">
      <c r="B81" s="30"/>
      <c r="D81" s="17"/>
    </row>
    <row r="82" s="2" customFormat="1" ht="12.75">
      <c r="D82" s="17"/>
    </row>
    <row r="83" spans="2:4" s="2" customFormat="1" ht="12.75">
      <c r="B83" s="6"/>
      <c r="D83" s="17"/>
    </row>
    <row r="84" spans="2:4" s="2" customFormat="1" ht="12.75">
      <c r="B84" s="6"/>
      <c r="D84" s="17"/>
    </row>
    <row r="85" spans="2:4" s="2" customFormat="1" ht="12.75">
      <c r="B85" s="6"/>
      <c r="D85" s="17"/>
    </row>
    <row r="86" spans="2:4" s="2" customFormat="1" ht="12.75">
      <c r="B86" s="30"/>
      <c r="D86" s="17"/>
    </row>
    <row r="87" s="2" customFormat="1" ht="12.75">
      <c r="D87" s="17"/>
    </row>
    <row r="88" spans="2:4" s="2" customFormat="1" ht="12.75">
      <c r="B88" s="6"/>
      <c r="D88" s="17"/>
    </row>
    <row r="89" spans="2:4" s="2" customFormat="1" ht="12.75">
      <c r="B89" s="6"/>
      <c r="D89" s="17"/>
    </row>
    <row r="90" spans="2:4" s="2" customFormat="1" ht="12.75">
      <c r="B90" s="6"/>
      <c r="D90" s="17"/>
    </row>
    <row r="91" spans="2:4" s="2" customFormat="1" ht="12.75">
      <c r="B91" s="30"/>
      <c r="D91" s="17"/>
    </row>
    <row r="92" s="2" customFormat="1" ht="12.75">
      <c r="D92" s="17"/>
    </row>
    <row r="93" spans="2:4" s="2" customFormat="1" ht="12.75">
      <c r="B93" s="6"/>
      <c r="D93" s="17"/>
    </row>
    <row r="94" spans="2:4" s="2" customFormat="1" ht="12.75">
      <c r="B94" s="6"/>
      <c r="D94" s="17"/>
    </row>
    <row r="95" spans="2:4" s="2" customFormat="1" ht="12.75">
      <c r="B95" s="6"/>
      <c r="D95" s="17"/>
    </row>
    <row r="96" spans="2:4" s="2" customFormat="1" ht="12.75">
      <c r="B96" s="30"/>
      <c r="D96" s="17"/>
    </row>
    <row r="97" s="2" customFormat="1" ht="12.75">
      <c r="D97" s="17"/>
    </row>
    <row r="98" spans="2:4" s="2" customFormat="1" ht="12.75">
      <c r="B98" s="6"/>
      <c r="D98" s="17"/>
    </row>
    <row r="99" spans="2:4" s="2" customFormat="1" ht="12.75">
      <c r="B99" s="6"/>
      <c r="D99" s="17"/>
    </row>
    <row r="100" spans="2:4" s="2" customFormat="1" ht="12.75">
      <c r="B100" s="6"/>
      <c r="D100" s="17"/>
    </row>
    <row r="101" spans="2:4" s="2" customFormat="1" ht="12.75">
      <c r="B101" s="30"/>
      <c r="D101" s="17"/>
    </row>
    <row r="102" s="2" customFormat="1" ht="12.75">
      <c r="D102" s="17"/>
    </row>
    <row r="103" spans="2:4" s="2" customFormat="1" ht="12.75">
      <c r="B103" s="6"/>
      <c r="D103" s="17"/>
    </row>
    <row r="104" spans="2:4" s="2" customFormat="1" ht="12.75">
      <c r="B104" s="6"/>
      <c r="D104" s="17"/>
    </row>
    <row r="105" spans="2:4" s="2" customFormat="1" ht="12.75">
      <c r="B105" s="6"/>
      <c r="D105" s="17"/>
    </row>
    <row r="106" spans="2:4" s="2" customFormat="1" ht="12.75">
      <c r="B106" s="30"/>
      <c r="D106" s="17"/>
    </row>
    <row r="107" s="2" customFormat="1" ht="12.75">
      <c r="D107" s="17"/>
    </row>
    <row r="108" spans="2:4" s="2" customFormat="1" ht="12.75">
      <c r="B108" s="6"/>
      <c r="D108" s="17"/>
    </row>
    <row r="109" spans="2:4" s="2" customFormat="1" ht="12.75">
      <c r="B109" s="6"/>
      <c r="D109" s="17"/>
    </row>
    <row r="110" spans="2:4" s="2" customFormat="1" ht="12.75">
      <c r="B110" s="6"/>
      <c r="D110" s="17"/>
    </row>
    <row r="111" spans="2:4" s="2" customFormat="1" ht="12.75">
      <c r="B111" s="30"/>
      <c r="D111" s="17"/>
    </row>
    <row r="112" s="2" customFormat="1" ht="12.75">
      <c r="D112" s="17"/>
    </row>
    <row r="113" spans="2:4" s="2" customFormat="1" ht="12.75">
      <c r="B113" s="6"/>
      <c r="D113" s="17"/>
    </row>
    <row r="114" spans="2:4" s="2" customFormat="1" ht="12.75">
      <c r="B114" s="6"/>
      <c r="D114" s="17"/>
    </row>
    <row r="115" spans="2:4" s="2" customFormat="1" ht="12.75">
      <c r="B115" s="6"/>
      <c r="D115" s="17"/>
    </row>
    <row r="116" spans="2:4" s="2" customFormat="1" ht="12.75">
      <c r="B116" s="30"/>
      <c r="D116" s="17"/>
    </row>
    <row r="117" s="2" customFormat="1" ht="12.75">
      <c r="D117" s="17"/>
    </row>
    <row r="118" spans="2:4" s="2" customFormat="1" ht="12.75">
      <c r="B118" s="6"/>
      <c r="D118" s="17"/>
    </row>
    <row r="119" spans="2:4" s="2" customFormat="1" ht="12.75">
      <c r="B119" s="6"/>
      <c r="D119" s="17"/>
    </row>
    <row r="120" spans="2:4" s="2" customFormat="1" ht="12.75">
      <c r="B120" s="6"/>
      <c r="D120" s="17"/>
    </row>
    <row r="121" spans="2:4" s="2" customFormat="1" ht="12.75">
      <c r="B121" s="30"/>
      <c r="D121" s="17"/>
    </row>
    <row r="122" s="2" customFormat="1" ht="12.75">
      <c r="D122" s="17"/>
    </row>
    <row r="123" spans="2:4" s="2" customFormat="1" ht="12.75">
      <c r="B123" s="6"/>
      <c r="D123" s="17"/>
    </row>
    <row r="124" spans="2:4" s="2" customFormat="1" ht="12.75">
      <c r="B124" s="6"/>
      <c r="D124" s="17"/>
    </row>
    <row r="125" spans="2:4" s="2" customFormat="1" ht="12.75">
      <c r="B125" s="6"/>
      <c r="D125" s="17"/>
    </row>
    <row r="126" spans="2:4" s="2" customFormat="1" ht="12.75">
      <c r="B126" s="30"/>
      <c r="D126" s="17"/>
    </row>
    <row r="127" s="2" customFormat="1" ht="12.75">
      <c r="D127" s="17"/>
    </row>
    <row r="128" spans="2:4" s="2" customFormat="1" ht="12.75">
      <c r="B128" s="6"/>
      <c r="D128" s="17"/>
    </row>
    <row r="129" spans="2:4" s="2" customFormat="1" ht="12.75">
      <c r="B129" s="6"/>
      <c r="D129" s="17"/>
    </row>
    <row r="130" spans="2:4" s="2" customFormat="1" ht="12.75">
      <c r="B130" s="6"/>
      <c r="D130" s="17"/>
    </row>
    <row r="131" spans="2:4" s="2" customFormat="1" ht="12.75">
      <c r="B131" s="30"/>
      <c r="D131" s="17"/>
    </row>
    <row r="132" s="2" customFormat="1" ht="12.75">
      <c r="D132" s="17"/>
    </row>
    <row r="133" s="2" customFormat="1" ht="12.75">
      <c r="B133" s="6"/>
    </row>
    <row r="134" s="2" customFormat="1" ht="12.75">
      <c r="B134" s="6"/>
    </row>
    <row r="135" s="2" customFormat="1" ht="12.75">
      <c r="B135" s="6"/>
    </row>
    <row r="136" s="2" customFormat="1" ht="12.75">
      <c r="B136" s="30"/>
    </row>
    <row r="137" s="2" customFormat="1" ht="12.75"/>
    <row r="138" s="2" customFormat="1" ht="12.75">
      <c r="B138" s="6"/>
    </row>
    <row r="139" s="2" customFormat="1" ht="12.75">
      <c r="B139" s="6"/>
    </row>
    <row r="140" s="2" customFormat="1" ht="12.75">
      <c r="B140" s="6"/>
    </row>
    <row r="141" s="2" customFormat="1" ht="12.75">
      <c r="B141" s="30"/>
    </row>
    <row r="142" s="2" customFormat="1" ht="12.75"/>
    <row r="143" s="2" customFormat="1" ht="12.75">
      <c r="B143" s="6"/>
    </row>
    <row r="144" s="2" customFormat="1" ht="12.75">
      <c r="B144" s="6"/>
    </row>
    <row r="145" s="2" customFormat="1" ht="12.75">
      <c r="B145" s="6"/>
    </row>
    <row r="146" s="2" customFormat="1" ht="12.75">
      <c r="B146" s="30"/>
    </row>
    <row r="147" s="2" customFormat="1" ht="12.75"/>
    <row r="148" s="2" customFormat="1" ht="12.75">
      <c r="B148" s="6"/>
    </row>
    <row r="149" s="2" customFormat="1" ht="12.75">
      <c r="B149" s="6"/>
    </row>
    <row r="150" s="2" customFormat="1" ht="12.75">
      <c r="B150" s="6"/>
    </row>
    <row r="151" s="2" customFormat="1" ht="12.75">
      <c r="B151" s="30"/>
    </row>
    <row r="152" s="2" customFormat="1" ht="12.75"/>
    <row r="153" s="2" customFormat="1" ht="12.75">
      <c r="B153" s="6"/>
    </row>
    <row r="154" s="2" customFormat="1" ht="12.75">
      <c r="B154" s="6"/>
    </row>
    <row r="155" s="2" customFormat="1" ht="12.75">
      <c r="B155" s="6"/>
    </row>
    <row r="156" s="2" customFormat="1" ht="12.75">
      <c r="B156" s="30"/>
    </row>
    <row r="157" s="2" customFormat="1" ht="12.75"/>
    <row r="158" s="2" customFormat="1" ht="12.75">
      <c r="B158" s="6"/>
    </row>
    <row r="159" s="2" customFormat="1" ht="12.75">
      <c r="B159" s="6"/>
    </row>
    <row r="160" s="2" customFormat="1" ht="12.75">
      <c r="B160" s="6"/>
    </row>
    <row r="161" s="2" customFormat="1" ht="12.75">
      <c r="B161" s="30"/>
    </row>
    <row r="162" s="2" customFormat="1" ht="12.75"/>
    <row r="163" s="2" customFormat="1" ht="12.75">
      <c r="B163" s="6"/>
    </row>
    <row r="164" s="2" customFormat="1" ht="12.75">
      <c r="B164" s="6"/>
    </row>
    <row r="165" s="2" customFormat="1" ht="12.75">
      <c r="B165" s="6"/>
    </row>
    <row r="166" s="2" customFormat="1" ht="12.75">
      <c r="B166" s="30"/>
    </row>
    <row r="167" s="2" customFormat="1" ht="12.75"/>
    <row r="168" s="2" customFormat="1" ht="12.75">
      <c r="B168" s="6"/>
    </row>
    <row r="169" s="2" customFormat="1" ht="12.75">
      <c r="B169" s="6"/>
    </row>
    <row r="170" s="2" customFormat="1" ht="12.75">
      <c r="B170" s="6"/>
    </row>
    <row r="171" s="2" customFormat="1" ht="12.75">
      <c r="B171" s="30"/>
    </row>
    <row r="172" s="2" customFormat="1" ht="12.75"/>
    <row r="173" s="2" customFormat="1" ht="12.75">
      <c r="B173" s="6"/>
    </row>
    <row r="174" s="2" customFormat="1" ht="12.75">
      <c r="B174" s="6"/>
    </row>
    <row r="175" s="2" customFormat="1" ht="12.75">
      <c r="B175" s="6"/>
    </row>
    <row r="176" s="2" customFormat="1" ht="12.75">
      <c r="B176" s="30"/>
    </row>
    <row r="177" s="2" customFormat="1" ht="12.75"/>
    <row r="178" s="2" customFormat="1" ht="12.75">
      <c r="B178" s="6"/>
    </row>
    <row r="179" s="2" customFormat="1" ht="12.75">
      <c r="B179" s="6"/>
    </row>
    <row r="180" s="2" customFormat="1" ht="12.75">
      <c r="B180" s="6"/>
    </row>
    <row r="181" s="2" customFormat="1" ht="12.75">
      <c r="B181" s="30"/>
    </row>
    <row r="182" s="2" customFormat="1" ht="12.75"/>
    <row r="183" s="2" customFormat="1" ht="12.75">
      <c r="B183" s="6"/>
    </row>
    <row r="184" s="2" customFormat="1" ht="12.75">
      <c r="B184" s="6"/>
    </row>
    <row r="185" s="2" customFormat="1" ht="12.75">
      <c r="B185" s="6"/>
    </row>
    <row r="186" s="2" customFormat="1" ht="12.75">
      <c r="B186" s="30"/>
    </row>
    <row r="187" s="2" customFormat="1" ht="12.75"/>
    <row r="188" s="2" customFormat="1" ht="12.75">
      <c r="B188" s="6"/>
    </row>
    <row r="189" s="2" customFormat="1" ht="12.75">
      <c r="B189" s="6"/>
    </row>
    <row r="190" s="2" customFormat="1" ht="12.75">
      <c r="B190" s="6"/>
    </row>
    <row r="191" s="2" customFormat="1" ht="12.75">
      <c r="B191" s="30"/>
    </row>
    <row r="192" s="2" customFormat="1" ht="12.75"/>
    <row r="193" s="2" customFormat="1" ht="12.75">
      <c r="B193" s="6"/>
    </row>
    <row r="194" s="2" customFormat="1" ht="12.75">
      <c r="B194" s="6"/>
    </row>
    <row r="195" s="2" customFormat="1" ht="12.75">
      <c r="B195" s="6"/>
    </row>
    <row r="196" s="2" customFormat="1" ht="12.75">
      <c r="B196" s="30"/>
    </row>
    <row r="197" s="2" customFormat="1" ht="12.75"/>
    <row r="198" s="2" customFormat="1" ht="12.75">
      <c r="B198" s="6"/>
    </row>
    <row r="199" s="2" customFormat="1" ht="12.75">
      <c r="B199" s="6"/>
    </row>
    <row r="200" s="2" customFormat="1" ht="12.75">
      <c r="B200" s="6"/>
    </row>
    <row r="201" s="2" customFormat="1" ht="12.75">
      <c r="B201" s="30"/>
    </row>
    <row r="202" s="2" customFormat="1" ht="12.75"/>
    <row r="203" s="2" customFormat="1" ht="12.75">
      <c r="B203" s="6"/>
    </row>
    <row r="204" s="2" customFormat="1" ht="12.75">
      <c r="B204" s="6"/>
    </row>
    <row r="205" s="2" customFormat="1" ht="12.75">
      <c r="B205" s="6"/>
    </row>
    <row r="206" s="2" customFormat="1" ht="12.75">
      <c r="B206" s="30"/>
    </row>
    <row r="207" s="2" customFormat="1" ht="12.75"/>
    <row r="208" s="2" customFormat="1" ht="12.75">
      <c r="B208" s="6"/>
    </row>
    <row r="209" s="2" customFormat="1" ht="12.75">
      <c r="B209" s="6"/>
    </row>
    <row r="210" s="2" customFormat="1" ht="12.75">
      <c r="B210" s="6"/>
    </row>
    <row r="211" s="2" customFormat="1" ht="12.75">
      <c r="B211" s="30"/>
    </row>
    <row r="212" s="2" customFormat="1" ht="12.75"/>
    <row r="213" s="2" customFormat="1" ht="12.75">
      <c r="B213" s="6"/>
    </row>
    <row r="214" s="2" customFormat="1" ht="12.75">
      <c r="B214" s="6"/>
    </row>
    <row r="215" s="2" customFormat="1" ht="12.75">
      <c r="B215" s="6"/>
    </row>
    <row r="216" s="2" customFormat="1" ht="12.75">
      <c r="B216" s="30"/>
    </row>
    <row r="217" s="2" customFormat="1" ht="12.75"/>
    <row r="218" s="2" customFormat="1" ht="12.75">
      <c r="B218" s="6"/>
    </row>
    <row r="219" s="2" customFormat="1" ht="12.75">
      <c r="B219" s="6"/>
    </row>
    <row r="220" s="2" customFormat="1" ht="12.75">
      <c r="B220" s="6"/>
    </row>
    <row r="221" s="2" customFormat="1" ht="12.75">
      <c r="B221" s="30"/>
    </row>
    <row r="222" s="2" customFormat="1" ht="12.75"/>
    <row r="223" s="2" customFormat="1" ht="12.75">
      <c r="B223" s="6"/>
    </row>
    <row r="224" s="2" customFormat="1" ht="12.75">
      <c r="B224" s="6"/>
    </row>
    <row r="225" s="2" customFormat="1" ht="12.75">
      <c r="B225" s="6"/>
    </row>
    <row r="226" s="2" customFormat="1" ht="12.75">
      <c r="B226" s="30"/>
    </row>
    <row r="227" s="2" customFormat="1" ht="12.75"/>
    <row r="228" s="2" customFormat="1" ht="12.75">
      <c r="B228" s="6"/>
    </row>
    <row r="229" s="2" customFormat="1" ht="12.75">
      <c r="B229" s="6"/>
    </row>
    <row r="230" s="2" customFormat="1" ht="12.75"/>
    <row r="231" s="2" customFormat="1" ht="12.75">
      <c r="B231" s="29"/>
    </row>
    <row r="232" s="2" customFormat="1" ht="12.75">
      <c r="B232" s="6"/>
    </row>
    <row r="233" s="2" customFormat="1" ht="12.75">
      <c r="B233" s="6"/>
    </row>
    <row r="234" s="2" customFormat="1" ht="12.75">
      <c r="B234" s="30"/>
    </row>
    <row r="235" s="2" customFormat="1" ht="12.75"/>
    <row r="236" s="2" customFormat="1" ht="12.75">
      <c r="B236" s="6"/>
    </row>
    <row r="237" s="2" customFormat="1" ht="12.75">
      <c r="B237" s="6"/>
    </row>
    <row r="238" s="2" customFormat="1" ht="12.75"/>
    <row r="239" s="2" customFormat="1" ht="12.75">
      <c r="B239" s="29"/>
    </row>
    <row r="240" s="2" customFormat="1" ht="12.75">
      <c r="B240" s="6"/>
    </row>
    <row r="241" s="2" customFormat="1" ht="12.75">
      <c r="B241" s="6"/>
    </row>
    <row r="242" s="2" customFormat="1" ht="12.75">
      <c r="B242" s="30"/>
    </row>
    <row r="243" s="2" customFormat="1" ht="12.75"/>
    <row r="244" s="2" customFormat="1" ht="12.75">
      <c r="B244" s="6"/>
    </row>
    <row r="245" s="2" customFormat="1" ht="12.75">
      <c r="B245" s="6"/>
    </row>
    <row r="246" s="2" customFormat="1" ht="12.75"/>
    <row r="247" s="2" customFormat="1" ht="12.75">
      <c r="B247" s="29"/>
    </row>
    <row r="248" s="2" customFormat="1" ht="12.75">
      <c r="B248" s="6"/>
    </row>
    <row r="249" s="2" customFormat="1" ht="12.75">
      <c r="B249" s="6"/>
    </row>
    <row r="250" s="2" customFormat="1" ht="12.75">
      <c r="B250" s="30"/>
    </row>
    <row r="251" s="2" customFormat="1" ht="12.75"/>
    <row r="252" s="2" customFormat="1" ht="12.75">
      <c r="B252" s="6"/>
    </row>
    <row r="253" s="2" customFormat="1" ht="12.75">
      <c r="B253" s="6"/>
    </row>
    <row r="254" s="2" customFormat="1" ht="12.75"/>
    <row r="255" s="2" customFormat="1" ht="12.75">
      <c r="B255" s="29"/>
    </row>
    <row r="256" s="2" customFormat="1" ht="12.75">
      <c r="B256" s="6"/>
    </row>
    <row r="257" s="2" customFormat="1" ht="12.75">
      <c r="B257" s="6"/>
    </row>
    <row r="258" s="2" customFormat="1" ht="12.75">
      <c r="B258" s="30"/>
    </row>
    <row r="259" s="2" customFormat="1" ht="12.75"/>
    <row r="260" s="2" customFormat="1" ht="12.75">
      <c r="B260" s="6"/>
    </row>
    <row r="261" s="2" customFormat="1" ht="12.75">
      <c r="B261" s="6"/>
    </row>
    <row r="262" s="2" customFormat="1" ht="12.75"/>
    <row r="263" s="2" customFormat="1" ht="12.75">
      <c r="B263" s="29"/>
    </row>
    <row r="264" s="2" customFormat="1" ht="12.75">
      <c r="B264" s="6"/>
    </row>
    <row r="265" s="2" customFormat="1" ht="12.75">
      <c r="B265" s="6"/>
    </row>
    <row r="266" s="2" customFormat="1" ht="12.75">
      <c r="B266" s="30"/>
    </row>
    <row r="267" s="2" customFormat="1" ht="12.75"/>
    <row r="268" s="2" customFormat="1" ht="12.75">
      <c r="B268" s="6"/>
    </row>
    <row r="269" s="2" customFormat="1" ht="12.75">
      <c r="B269" s="6"/>
    </row>
    <row r="270" s="2" customFormat="1" ht="12.75"/>
    <row r="271" s="2" customFormat="1" ht="12.75">
      <c r="B271" s="29"/>
    </row>
    <row r="272" s="2" customFormat="1" ht="12.75">
      <c r="B272" s="6"/>
    </row>
    <row r="273" s="2" customFormat="1" ht="12.75">
      <c r="B273" s="6"/>
    </row>
    <row r="274" s="2" customFormat="1" ht="12.75">
      <c r="B274" s="30"/>
    </row>
    <row r="275" s="2" customFormat="1" ht="12.75"/>
    <row r="276" s="2" customFormat="1" ht="12.75">
      <c r="B276" s="6"/>
    </row>
    <row r="277" s="2" customFormat="1" ht="12.75">
      <c r="B277" s="6"/>
    </row>
    <row r="278" s="2" customFormat="1" ht="12.75"/>
    <row r="279" s="2" customFormat="1" ht="12.75">
      <c r="B279" s="29"/>
    </row>
    <row r="280" s="2" customFormat="1" ht="12.75">
      <c r="B280" s="6"/>
    </row>
    <row r="281" s="2" customFormat="1" ht="12.75">
      <c r="B281" s="6"/>
    </row>
    <row r="282" s="2" customFormat="1" ht="12.75">
      <c r="B282" s="30"/>
    </row>
    <row r="283" s="2" customFormat="1" ht="12.75"/>
    <row r="284" s="2" customFormat="1" ht="12.75">
      <c r="B284" s="6"/>
    </row>
    <row r="285" s="2" customFormat="1" ht="12.75">
      <c r="B285" s="6"/>
    </row>
    <row r="286" s="2" customFormat="1" ht="12.75"/>
    <row r="287" s="2" customFormat="1" ht="12.75">
      <c r="B287" s="29"/>
    </row>
    <row r="288" s="2" customFormat="1" ht="12.75">
      <c r="B288" s="6"/>
    </row>
    <row r="289" s="2" customFormat="1" ht="12.75">
      <c r="B289" s="6"/>
    </row>
    <row r="290" s="2" customFormat="1" ht="12.75">
      <c r="B290" s="30"/>
    </row>
    <row r="291" s="2" customFormat="1" ht="12.75"/>
    <row r="292" s="2" customFormat="1" ht="12.75">
      <c r="B292" s="6"/>
    </row>
    <row r="293" s="2" customFormat="1" ht="12.75">
      <c r="B293" s="6"/>
    </row>
    <row r="294" s="2" customFormat="1" ht="12.75"/>
    <row r="295" s="2" customFormat="1" ht="12.75">
      <c r="B295" s="29"/>
    </row>
    <row r="296" s="2" customFormat="1" ht="12.75">
      <c r="B296" s="6"/>
    </row>
    <row r="297" s="2" customFormat="1" ht="12.75">
      <c r="B297" s="6"/>
    </row>
    <row r="298" s="2" customFormat="1" ht="12.75">
      <c r="B298" s="30"/>
    </row>
    <row r="299" s="2" customFormat="1" ht="12.75"/>
    <row r="300" s="2" customFormat="1" ht="12.75">
      <c r="B300" s="6"/>
    </row>
    <row r="301" s="2" customFormat="1" ht="12.75">
      <c r="B301" s="6"/>
    </row>
    <row r="302" s="2" customFormat="1" ht="12.75"/>
    <row r="303" s="2" customFormat="1" ht="12.75">
      <c r="B303" s="29"/>
    </row>
    <row r="304" s="2" customFormat="1" ht="12.75">
      <c r="B304" s="6"/>
    </row>
    <row r="305" s="2" customFormat="1" ht="12.75">
      <c r="B305" s="6"/>
    </row>
    <row r="306" s="2" customFormat="1" ht="12.75">
      <c r="B306" s="30"/>
    </row>
    <row r="307" s="2" customFormat="1" ht="12.75"/>
    <row r="308" s="2" customFormat="1" ht="12.75">
      <c r="B308" s="6"/>
    </row>
    <row r="309" s="2" customFormat="1" ht="12.75">
      <c r="B309" s="6"/>
    </row>
    <row r="310" s="2" customFormat="1" ht="12.75"/>
    <row r="311" s="2" customFormat="1" ht="12.75">
      <c r="B311" s="29"/>
    </row>
    <row r="312" s="2" customFormat="1" ht="12.75">
      <c r="B312" s="6"/>
    </row>
    <row r="313" s="2" customFormat="1" ht="12.75">
      <c r="B313" s="6"/>
    </row>
    <row r="314" s="2" customFormat="1" ht="12.75">
      <c r="B314" s="30"/>
    </row>
    <row r="315" s="2" customFormat="1" ht="12.75"/>
    <row r="316" s="2" customFormat="1" ht="12.75">
      <c r="B316" s="6"/>
    </row>
    <row r="317" s="2" customFormat="1" ht="12.75">
      <c r="B317" s="6"/>
    </row>
    <row r="318" s="2" customFormat="1" ht="12.75"/>
    <row r="319" s="2" customFormat="1" ht="12.75">
      <c r="B319" s="29"/>
    </row>
    <row r="320" s="2" customFormat="1" ht="12.75">
      <c r="B320" s="6"/>
    </row>
    <row r="321" s="2" customFormat="1" ht="12.75">
      <c r="B321" s="6"/>
    </row>
    <row r="322" s="2" customFormat="1" ht="12.75">
      <c r="B322" s="30"/>
    </row>
    <row r="323" s="2" customFormat="1" ht="12.75"/>
    <row r="324" s="2" customFormat="1" ht="12.75">
      <c r="B324" s="6"/>
    </row>
    <row r="325" s="2" customFormat="1" ht="12.75">
      <c r="B325" s="6"/>
    </row>
    <row r="326" s="2" customFormat="1" ht="12.75"/>
    <row r="327" s="2" customFormat="1" ht="12.75">
      <c r="B327" s="29"/>
    </row>
    <row r="328" s="2" customFormat="1" ht="12.75">
      <c r="B328" s="6"/>
    </row>
    <row r="329" s="2" customFormat="1" ht="12.75">
      <c r="B329" s="6"/>
    </row>
    <row r="330" s="2" customFormat="1" ht="12.75">
      <c r="B330" s="30"/>
    </row>
    <row r="331" s="2" customFormat="1" ht="12.75"/>
    <row r="332" s="2" customFormat="1" ht="12.75">
      <c r="B332" s="6"/>
    </row>
    <row r="333" s="2" customFormat="1" ht="12.75">
      <c r="B333" s="6"/>
    </row>
    <row r="334" s="2" customFormat="1" ht="12.75"/>
    <row r="335" s="2" customFormat="1" ht="12.75">
      <c r="B335" s="29"/>
    </row>
    <row r="336" s="2" customFormat="1" ht="12.75">
      <c r="B336" s="6"/>
    </row>
    <row r="337" s="2" customFormat="1" ht="12.75">
      <c r="B337" s="6"/>
    </row>
    <row r="338" s="2" customFormat="1" ht="12.75">
      <c r="B338" s="30"/>
    </row>
    <row r="339" s="2" customFormat="1" ht="12.75"/>
    <row r="340" s="2" customFormat="1" ht="12.75">
      <c r="B340" s="6"/>
    </row>
    <row r="341" s="2" customFormat="1" ht="12.75">
      <c r="B341" s="6"/>
    </row>
    <row r="342" s="2" customFormat="1" ht="12.75"/>
    <row r="343" s="2" customFormat="1" ht="12.75">
      <c r="B343" s="29"/>
    </row>
    <row r="344" s="2" customFormat="1" ht="12.75">
      <c r="B344" s="6"/>
    </row>
    <row r="345" s="2" customFormat="1" ht="12.75">
      <c r="B345" s="6"/>
    </row>
    <row r="346" s="2" customFormat="1" ht="12.75">
      <c r="B346" s="30"/>
    </row>
    <row r="347" s="2" customFormat="1" ht="12.75"/>
    <row r="348" s="2" customFormat="1" ht="12.75">
      <c r="B348" s="6"/>
    </row>
    <row r="349" s="2" customFormat="1" ht="12.75">
      <c r="B349" s="6"/>
    </row>
    <row r="350" s="2" customFormat="1" ht="12.75"/>
    <row r="351" s="2" customFormat="1" ht="12.75">
      <c r="B351" s="29"/>
    </row>
    <row r="352" s="2" customFormat="1" ht="12.75">
      <c r="B352" s="6"/>
    </row>
    <row r="353" s="2" customFormat="1" ht="12.75">
      <c r="B353" s="6"/>
    </row>
    <row r="354" s="2" customFormat="1" ht="12.75">
      <c r="B354" s="30"/>
    </row>
    <row r="355" s="2" customFormat="1" ht="12.75"/>
    <row r="356" s="2" customFormat="1" ht="12.75">
      <c r="B356" s="6"/>
    </row>
    <row r="357" s="2" customFormat="1" ht="12.75">
      <c r="B357" s="6"/>
    </row>
    <row r="358" s="2" customFormat="1" ht="12.75"/>
    <row r="359" s="2" customFormat="1" ht="12.75">
      <c r="B359" s="29"/>
    </row>
    <row r="360" s="2" customFormat="1" ht="12.75">
      <c r="B360" s="6"/>
    </row>
    <row r="361" s="2" customFormat="1" ht="12.75">
      <c r="B361" s="6"/>
    </row>
    <row r="362" ht="12.75">
      <c r="B362" s="30"/>
    </row>
    <row r="363" ht="12.75">
      <c r="B363" s="2"/>
    </row>
    <row r="364" ht="12.75">
      <c r="B364" s="6"/>
    </row>
    <row r="365" ht="12.75">
      <c r="B365" s="6"/>
    </row>
    <row r="366" ht="12.75">
      <c r="B366" s="2"/>
    </row>
    <row r="367" ht="12.75">
      <c r="B367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2020-03-11T10:32:24Z</dcterms:modified>
  <cp:category/>
  <cp:version/>
  <cp:contentType/>
  <cp:contentStatus/>
</cp:coreProperties>
</file>