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'!$A$1:$E$55</definedName>
    <definedName name="_xlnm.Print_Area" localSheetId="2">'פרוט עמלות ניהול חיצוני לתקופה'!$A$1:$H$69</definedName>
  </definedNames>
  <calcPr fullCalcOnLoad="1"/>
</workbook>
</file>

<file path=xl/sharedStrings.xml><?xml version="1.0" encoding="utf-8"?>
<sst xmlns="http://schemas.openxmlformats.org/spreadsheetml/2006/main" count="168" uniqueCount="144">
  <si>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</si>
  <si>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</si>
  <si>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</si>
  <si>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</si>
  <si>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</si>
  <si>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</si>
  <si>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</si>
  <si>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</si>
  <si>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</si>
  <si>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</si>
  <si>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</si>
  <si>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</si>
  <si>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</si>
  <si>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</si>
  <si>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</si>
  <si>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</si>
  <si>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</si>
  <si>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</si>
  <si>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</si>
  <si>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</si>
  <si>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</si>
  <si>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</si>
  <si>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</si>
  <si>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</si>
  <si>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</si>
  <si>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</si>
  <si>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</si>
  <si>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</si>
  <si>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</si>
  <si>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</si>
  <si>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</si>
  <si>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</si>
  <si>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</si>
  <si>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</si>
  <si>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</si>
  <si>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</si>
  <si>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</si>
  <si>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</si>
  <si>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</si>
  <si>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</si>
  <si>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</si>
  <si>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</si>
  <si>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</si>
  <si>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</si>
  <si>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</si>
  <si>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</si>
  <si>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</si>
  <si>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</si>
  <si>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</si>
  <si>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</si>
  <si>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</si>
  <si>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</si>
  <si>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</si>
  <si>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</si>
  <si>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</si>
  <si>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</si>
  <si>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</si>
  <si>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</si>
  <si>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</si>
  <si>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</si>
  <si>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</si>
  <si>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</si>
  <si>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</si>
  <si>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</si>
  <si>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ISHARES</t>
  </si>
  <si>
    <t>SPDR</t>
  </si>
  <si>
    <t>קסם</t>
  </si>
  <si>
    <t>הבנק הבינלאומי</t>
  </si>
  <si>
    <t>אי.בי.אי.</t>
  </si>
  <si>
    <t>בנק דיסקונט</t>
  </si>
  <si>
    <t>מנהל קרנות א'</t>
  </si>
  <si>
    <t>CREDIT SUISSE NOVA LUX GLOBAL</t>
  </si>
  <si>
    <t>T.ROWE PRICE PRICE FUNDS SICAV GLO</t>
  </si>
  <si>
    <t>בנק לאומי</t>
  </si>
  <si>
    <t>תכלית</t>
  </si>
  <si>
    <t>נוקד קרן גידור</t>
  </si>
  <si>
    <t>INVESCO US SENIOR LOAN-G</t>
  </si>
  <si>
    <t>UBAM GLOBAL HIGH YIELD SOLUT</t>
  </si>
  <si>
    <t>נשואה</t>
  </si>
  <si>
    <t>CONSUMER</t>
  </si>
  <si>
    <t>פסגות</t>
  </si>
  <si>
    <t>הראל סל בע"מ</t>
  </si>
  <si>
    <t>ברוקר חול</t>
  </si>
  <si>
    <t>אבניו אירופה 3</t>
  </si>
  <si>
    <t>Pi Emerging Markets Segregated Portfolio II Class</t>
  </si>
  <si>
    <t>TECHNOLOGY SELECT SECTOR</t>
  </si>
  <si>
    <t>ENERGY SELECT</t>
  </si>
  <si>
    <t>FINANCIAL SELECT</t>
  </si>
  <si>
    <t>GLOBAL X</t>
  </si>
  <si>
    <t>HEALTH CARE SELECT</t>
  </si>
  <si>
    <t>INDUSTRIAL SELECT</t>
  </si>
  <si>
    <t>קרן גידור אלפא הגומל</t>
  </si>
  <si>
    <t>אי בי אי קונסיומר קרדיט הגומל</t>
  </si>
  <si>
    <t>קרן גידור pi spc פורט' 2 קלאס B סדרה 11/15</t>
  </si>
  <si>
    <t>אייפקס מדיום ישראל הגומל</t>
  </si>
  <si>
    <t>ALTO FUND II הגומל</t>
  </si>
  <si>
    <t>DAX</t>
  </si>
  <si>
    <t>נוקד קרן גידור הגומל</t>
  </si>
  <si>
    <t>UTILITIES SELECT SECTOR</t>
  </si>
  <si>
    <t>SUMITRUST JAP SMALL CAP</t>
  </si>
  <si>
    <t>L1 Capital Fund הגומל</t>
  </si>
  <si>
    <t>VANGUARD</t>
  </si>
  <si>
    <t>cHINAintern</t>
  </si>
  <si>
    <t>YUKI JAPAN REBOUND GRO-2JPYI</t>
  </si>
  <si>
    <t>DIAMONDS TRUST</t>
  </si>
  <si>
    <t>NASDAQ</t>
  </si>
  <si>
    <t>COMM</t>
  </si>
  <si>
    <t xml:space="preserve">HEALTH CARE 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</si>
  <si>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</si>
  <si>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</si>
  <si>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</si>
  <si>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</si>
  <si>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>בנק פועלים</t>
  </si>
  <si>
    <t>מיטב דרייד ני"ע</t>
  </si>
  <si>
    <t>MONETA CAPITAL</t>
  </si>
  <si>
    <t>Hamilton Lane CI IV גל</t>
  </si>
  <si>
    <t>KLIRMARK III גל כלנית והגומל</t>
  </si>
  <si>
    <t>פימי 6 אופורטוניטי ישראל FIMI גל והגומל</t>
  </si>
  <si>
    <t>IBI SBL גל והגומל</t>
  </si>
  <si>
    <t>ORCA LONG הגומל</t>
  </si>
  <si>
    <t>אלקטרה נדל"ן 2 הגומל</t>
  </si>
  <si>
    <t>LYXOR CORE EURSTX 600 DR</t>
  </si>
  <si>
    <t>TRIGON-NEW EUROPE-A EUR</t>
  </si>
  <si>
    <t>LYXOR</t>
  </si>
  <si>
    <t>MARKET VECTORS</t>
  </si>
  <si>
    <t>KRANESH</t>
  </si>
  <si>
    <t xml:space="preserve">     קופה 9925 הגומל לבני 50-60 - סך התשלומים ששולמו בגין כל סוג של הוצאה ישירה לשנה שהסתיימת ביום: 31/12/2020 </t>
  </si>
  <si>
    <t>BLUE ATLANTIC PARTNERS III גל</t>
  </si>
  <si>
    <t>FORTTISSIMO V</t>
  </si>
  <si>
    <t>קומריט גל</t>
  </si>
  <si>
    <t>Windin` Capital Fund LP גל</t>
  </si>
  <si>
    <t>PI SPC EMERGING MARKETS (E) US</t>
  </si>
  <si>
    <t>תשתיות ישראל 4 גל</t>
  </si>
  <si>
    <t>SCHRODER INT-GRT CHNA-IZ</t>
  </si>
  <si>
    <t>F.S. TRANSIT MUTUAL FUND -USD</t>
  </si>
  <si>
    <t>FIRST TRUST</t>
  </si>
  <si>
    <t>VANECK</t>
  </si>
  <si>
    <t>WISDOMTREE</t>
  </si>
  <si>
    <t>invesco</t>
  </si>
  <si>
    <t xml:space="preserve">Powershares </t>
  </si>
  <si>
    <t>US GLOBAL JETS</t>
  </si>
  <si>
    <t>LYX</t>
  </si>
  <si>
    <t>COMSTAGE</t>
  </si>
  <si>
    <t>USO</t>
  </si>
</sst>
</file>

<file path=xl/styles.xml><?xml version="1.0" encoding="utf-8"?>
<styleSheet xmlns="http://schemas.openxmlformats.org/spreadsheetml/2006/main">
  <numFmts count="5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"/>
    <numFmt numFmtId="187" formatCode="0.00000"/>
    <numFmt numFmtId="188" formatCode="######"/>
    <numFmt numFmtId="189" formatCode="#####"/>
    <numFmt numFmtId="190" formatCode="###,###.00"/>
    <numFmt numFmtId="191" formatCode="###,###,###.00"/>
    <numFmt numFmtId="192" formatCode="#,##0.0"/>
    <numFmt numFmtId="193" formatCode="##########"/>
    <numFmt numFmtId="194" formatCode="######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"/>
    <numFmt numFmtId="200" formatCode="_ * #,##0.0_ ;_ * \-#,##0.0_ ;_ * &quot;-&quot;??_ ;_ @_ "/>
    <numFmt numFmtId="201" formatCode="0.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0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169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52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3" fillId="0" borderId="0" xfId="45" applyFont="1" applyFill="1" applyBorder="1" applyAlignment="1" applyProtection="1">
      <alignment horizontal="right" wrapText="1" readingOrder="2"/>
      <protection/>
    </xf>
    <xf numFmtId="0" fontId="43" fillId="0" borderId="0" xfId="45" applyFont="1" applyFill="1" applyBorder="1" applyAlignment="1" applyProtection="1">
      <alignment horizontal="right" wrapText="1" indent="3" readingOrder="2"/>
      <protection/>
    </xf>
    <xf numFmtId="0" fontId="43" fillId="0" borderId="0" xfId="45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6" applyFont="1" applyAlignment="1">
      <alignment/>
    </xf>
    <xf numFmtId="0" fontId="24" fillId="0" borderId="0" xfId="0" applyFont="1" applyAlignment="1">
      <alignment horizontal="right"/>
    </xf>
    <xf numFmtId="0" fontId="0" fillId="0" borderId="0" xfId="48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48" applyNumberFormat="1" applyFont="1" applyAlignment="1">
      <alignment horizontal="right" vertical="center"/>
      <protection/>
    </xf>
    <xf numFmtId="0" fontId="0" fillId="0" borderId="0" xfId="48" applyNumberFormat="1" applyFont="1" applyFill="1" applyAlignment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43" fontId="0" fillId="0" borderId="0" xfId="36" applyFont="1" applyFill="1" applyAlignment="1">
      <alignment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4" fontId="44" fillId="0" borderId="0" xfId="44" applyNumberFormat="1" applyFont="1">
      <alignment/>
      <protection/>
    </xf>
    <xf numFmtId="0" fontId="44" fillId="0" borderId="0" xfId="44" applyFont="1">
      <alignment/>
      <protection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/>
    </xf>
    <xf numFmtId="43" fontId="0" fillId="0" borderId="0" xfId="36" applyNumberFormat="1" applyFont="1" applyFill="1" applyAlignment="1">
      <alignment/>
    </xf>
    <xf numFmtId="43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43" fontId="0" fillId="0" borderId="0" xfId="0" applyNumberFormat="1" applyFont="1" applyFill="1" applyAlignment="1">
      <alignment horizontal="right"/>
    </xf>
    <xf numFmtId="181" fontId="0" fillId="0" borderId="0" xfId="0" applyNumberFormat="1" applyAlignment="1">
      <alignment horizontal="right" vertical="center"/>
    </xf>
    <xf numFmtId="43" fontId="27" fillId="0" borderId="0" xfId="51" applyNumberFormat="1" applyFill="1" applyAlignment="1">
      <alignment horizontal="right"/>
      <protection/>
    </xf>
    <xf numFmtId="0" fontId="24" fillId="0" borderId="0" xfId="0" applyFont="1" applyBorder="1" applyAlignment="1">
      <alignment horizontal="right"/>
    </xf>
    <xf numFmtId="173" fontId="1" fillId="0" borderId="0" xfId="52" applyNumberFormat="1" applyFont="1" applyFill="1" applyAlignment="1">
      <alignment/>
    </xf>
    <xf numFmtId="0" fontId="26" fillId="0" borderId="0" xfId="42" applyFill="1" applyAlignment="1">
      <alignment horizontal="right"/>
      <protection/>
    </xf>
    <xf numFmtId="0" fontId="1" fillId="0" borderId="0" xfId="0" applyFont="1" applyFill="1" applyAlignment="1">
      <alignment horizontal="right"/>
    </xf>
  </cellXfs>
  <cellStyles count="6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11" xfId="41"/>
    <cellStyle name="Normal 13" xfId="42"/>
    <cellStyle name="Normal 2" xfId="43"/>
    <cellStyle name="Normal 2 2" xfId="44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Normal 8" xfId="51"/>
    <cellStyle name="Percent" xfId="52"/>
    <cellStyle name="הדגשה1" xfId="53"/>
    <cellStyle name="הדגשה2" xfId="54"/>
    <cellStyle name="הדגשה3" xfId="55"/>
    <cellStyle name="הדגשה4" xfId="56"/>
    <cellStyle name="הדגשה5" xfId="57"/>
    <cellStyle name="הדגשה6" xfId="58"/>
    <cellStyle name="Hyperlink" xfId="59"/>
    <cellStyle name="Followed Hyperlink" xfId="60"/>
    <cellStyle name="הערה" xfId="61"/>
    <cellStyle name="חישוב" xfId="62"/>
    <cellStyle name="טוב" xfId="63"/>
    <cellStyle name="טקסט אזהרה" xfId="64"/>
    <cellStyle name="טקסט הסברי" xfId="65"/>
    <cellStyle name="כותרת" xfId="66"/>
    <cellStyle name="כותרת 1" xfId="67"/>
    <cellStyle name="כותרת 2" xfId="68"/>
    <cellStyle name="כותרת 3" xfId="69"/>
    <cellStyle name="כותרת 4" xfId="70"/>
    <cellStyle name="Currency [0]" xfId="71"/>
    <cellStyle name="ניטראלי" xfId="72"/>
    <cellStyle name="סה&quot;כ" xfId="73"/>
    <cellStyle name="פלט" xfId="74"/>
    <cellStyle name="Comma [0]" xfId="75"/>
    <cellStyle name="קלט" xfId="76"/>
    <cellStyle name="רע" xfId="77"/>
    <cellStyle name="תא מסומן" xfId="78"/>
    <cellStyle name="תא מקוש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tabSelected="1" zoomScalePageLayoutView="0" workbookViewId="0" topLeftCell="A1">
      <selection activeCell="B35" sqref="B35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8.421875" style="0" customWidth="1"/>
    <col min="5" max="5" width="24.140625" style="0" customWidth="1"/>
    <col min="6" max="6" width="30.28125" style="0" bestFit="1" customWidth="1"/>
  </cols>
  <sheetData>
    <row r="1" spans="2:7" ht="12.75">
      <c r="B1" s="26"/>
      <c r="C1" s="26" t="s">
        <v>126</v>
      </c>
      <c r="D1" s="26"/>
      <c r="E1" s="26"/>
      <c r="F1" s="65"/>
      <c r="G1" s="65"/>
    </row>
    <row r="2" spans="1:6" ht="52.5" customHeight="1">
      <c r="A2" s="2"/>
      <c r="B2" s="2"/>
      <c r="C2" s="3" t="s">
        <v>0</v>
      </c>
      <c r="D2" s="3"/>
      <c r="E2" s="14"/>
      <c r="F2" s="14"/>
    </row>
    <row r="3" spans="1:6" ht="12.75">
      <c r="A3" s="3"/>
      <c r="B3" s="23" t="s">
        <v>22</v>
      </c>
      <c r="C3" s="18">
        <f>SUM(C4:C5)</f>
        <v>225.11591999999996</v>
      </c>
      <c r="D3" s="9"/>
      <c r="E3" s="18"/>
      <c r="F3" s="3"/>
    </row>
    <row r="4" spans="1:6" ht="12.75">
      <c r="A4" s="3"/>
      <c r="B4" s="24" t="s">
        <v>27</v>
      </c>
      <c r="C4" s="18">
        <f>'פרוט עמלות והוצאות לתקופה '!C4</f>
        <v>19.43261</v>
      </c>
      <c r="D4" s="9"/>
      <c r="E4" s="18"/>
      <c r="F4" s="3"/>
    </row>
    <row r="5" spans="1:6" ht="12.75">
      <c r="A5" s="3"/>
      <c r="B5" s="24" t="s">
        <v>28</v>
      </c>
      <c r="C5" s="18">
        <f>'פרוט עמלות והוצאות לתקופה '!C8</f>
        <v>205.68330999999995</v>
      </c>
      <c r="D5" s="9"/>
      <c r="E5" s="18"/>
      <c r="F5" s="3"/>
    </row>
    <row r="6" spans="1:6" ht="12.75">
      <c r="A6" s="3"/>
      <c r="B6" s="3"/>
      <c r="C6" s="18"/>
      <c r="D6" s="9"/>
      <c r="E6" s="18"/>
      <c r="F6" s="3"/>
    </row>
    <row r="7" spans="1:6" ht="12.75">
      <c r="A7" s="3"/>
      <c r="B7" s="23" t="s">
        <v>23</v>
      </c>
      <c r="C7" s="18">
        <f>SUM(C8:C9)</f>
        <v>0.19413999999999998</v>
      </c>
      <c r="D7" s="9"/>
      <c r="E7" s="18"/>
      <c r="F7" s="3"/>
    </row>
    <row r="8" spans="1:6" ht="12.75">
      <c r="A8" s="3"/>
      <c r="B8" s="24" t="s">
        <v>29</v>
      </c>
      <c r="C8" s="18">
        <f>'פרוט עמלות והוצאות לתקופה '!C20</f>
        <v>0</v>
      </c>
      <c r="D8" s="9"/>
      <c r="E8" s="18"/>
      <c r="F8" s="3"/>
    </row>
    <row r="9" spans="1:6" ht="12.75">
      <c r="A9" s="3"/>
      <c r="B9" s="24" t="s">
        <v>30</v>
      </c>
      <c r="C9" s="18">
        <f>'פרוט עמלות והוצאות לתקופה '!C24</f>
        <v>0.19413999999999998</v>
      </c>
      <c r="D9" s="9"/>
      <c r="E9" s="18"/>
      <c r="F9" s="3"/>
    </row>
    <row r="10" spans="1:6" ht="12.75">
      <c r="A10" s="3"/>
      <c r="B10" s="3"/>
      <c r="C10" s="18"/>
      <c r="D10" s="9"/>
      <c r="E10" s="18"/>
      <c r="F10" s="3"/>
    </row>
    <row r="11" spans="1:6" ht="12.75">
      <c r="A11" s="3"/>
      <c r="B11" s="3"/>
      <c r="C11" s="18"/>
      <c r="D11" s="9"/>
      <c r="E11" s="18"/>
      <c r="F11" s="3"/>
    </row>
    <row r="12" spans="1:6" ht="12.75">
      <c r="A12" s="3"/>
      <c r="B12" s="23" t="s">
        <v>31</v>
      </c>
      <c r="C12" s="18">
        <f>SUM(C13:C15)</f>
        <v>0</v>
      </c>
      <c r="D12" s="9"/>
      <c r="E12" s="18"/>
      <c r="F12" s="3"/>
    </row>
    <row r="13" spans="1:6" ht="25.5">
      <c r="A13" s="3"/>
      <c r="B13" s="24" t="s">
        <v>32</v>
      </c>
      <c r="C13" s="18">
        <f>'פרוט עמלות והוצאות לתקופה '!C34</f>
        <v>0</v>
      </c>
      <c r="D13" s="9"/>
      <c r="E13" s="18"/>
      <c r="F13" s="3"/>
    </row>
    <row r="14" spans="1:6" ht="12.75">
      <c r="A14" s="3"/>
      <c r="B14" s="24" t="s">
        <v>33</v>
      </c>
      <c r="C14" s="18">
        <v>0</v>
      </c>
      <c r="D14" s="9"/>
      <c r="E14" s="18"/>
      <c r="F14" s="3"/>
    </row>
    <row r="15" spans="1:6" ht="12.75">
      <c r="A15" s="3"/>
      <c r="B15" s="24" t="s">
        <v>34</v>
      </c>
      <c r="C15" s="18">
        <f>'פרוט עמלות והוצאות לתקופה '!C40</f>
        <v>0</v>
      </c>
      <c r="D15" s="9"/>
      <c r="E15" s="18"/>
      <c r="F15" s="3"/>
    </row>
    <row r="16" spans="1:6" ht="12.75">
      <c r="A16" s="3"/>
      <c r="B16" s="22"/>
      <c r="C16" s="18"/>
      <c r="D16" s="9"/>
      <c r="E16" s="18"/>
      <c r="F16" s="3"/>
    </row>
    <row r="17" spans="1:6" ht="12.75">
      <c r="A17" s="3"/>
      <c r="B17" s="23" t="s">
        <v>24</v>
      </c>
      <c r="C17" s="21">
        <f>SUM(C18:C25)</f>
        <v>1089.1138845541825</v>
      </c>
      <c r="D17" s="9"/>
      <c r="E17" s="18"/>
      <c r="F17" s="3"/>
    </row>
    <row r="18" spans="1:6" ht="15" customHeight="1">
      <c r="A18" s="3"/>
      <c r="B18" s="24" t="s">
        <v>35</v>
      </c>
      <c r="C18" s="21">
        <f>+'פרוט עמלות ניהול חיצוני לתקופה'!C15+'פרוט עמלות ניהול חיצוני לתקופה'!C16+'פרוט עמלות ניהול חיצוני לתקופה'!C17+'פרוט עמלות ניהול חיצוני לתקופה'!C18+'פרוט עמלות ניהול חיצוני לתקופה'!C19+'פרוט עמלות ניהול חיצוני לתקופה'!C20+'פרוט עמלות ניהול חיצוני לתקופה'!C21+'פרוט עמלות ניהול חיצוני לתקופה'!C22+'פרוט עמלות ניהול חיצוני לתקופה'!C23+'פרוט עמלות ניהול חיצוני לתקופה'!C24+'פרוט עמלות ניהול חיצוני לתקופה'!C25</f>
        <v>514.0323755319015</v>
      </c>
      <c r="D18" s="9"/>
      <c r="E18" s="18"/>
      <c r="F18" s="7"/>
    </row>
    <row r="19" spans="1:6" ht="14.25" customHeight="1">
      <c r="A19" s="3"/>
      <c r="B19" s="24" t="s">
        <v>36</v>
      </c>
      <c r="C19" s="18">
        <f>+'פרוט עמלות ניהול חיצוני לתקופה'!C4+'פרוט עמלות ניהול חיצוני לתקופה'!C5+'פרוט עמלות ניהול חיצוני לתקופה'!C6+'פרוט עמלות ניהול חיצוני לתקופה'!C7+'פרוט עמלות ניהול חיצוני לתקופה'!C8+'פרוט עמלות ניהול חיצוני לתקופה'!C9+'פרוט עמלות ניהול חיצוני לתקופה'!C10+'פרוט עמלות ניהול חיצוני לתקופה'!C11+'פרוט עמלות ניהול חיצוני לתקופה'!C12+'פרוט עמלות ניהול חיצוני לתקופה'!C13+'פרוט עמלות ניהול חיצוני לתקופה'!C14</f>
        <v>374.04128348701374</v>
      </c>
      <c r="D19" s="9"/>
      <c r="E19" s="18"/>
      <c r="F19" s="3"/>
    </row>
    <row r="20" spans="1:6" ht="13.5" customHeight="1">
      <c r="A20" s="3"/>
      <c r="B20" s="24" t="s">
        <v>37</v>
      </c>
      <c r="C20" s="18">
        <v>0</v>
      </c>
      <c r="D20" s="9"/>
      <c r="E20" s="18"/>
      <c r="F20" s="3"/>
    </row>
    <row r="21" spans="1:6" ht="12.75">
      <c r="A21" s="3"/>
      <c r="B21" s="24" t="s">
        <v>38</v>
      </c>
      <c r="C21" s="18">
        <f>'פרוט עמלות ניהול חיצוני לתקופה'!C39</f>
        <v>0</v>
      </c>
      <c r="D21" s="9"/>
      <c r="E21" s="18"/>
      <c r="F21" s="3"/>
    </row>
    <row r="22" spans="1:6" ht="12.75">
      <c r="A22" s="3"/>
      <c r="B22" s="24" t="s">
        <v>39</v>
      </c>
      <c r="C22" s="21">
        <f>'פרוט עמלות ניהול חיצוני לתקופה'!C62</f>
        <v>28.011183330959064</v>
      </c>
      <c r="D22" s="9"/>
      <c r="E22" s="18"/>
      <c r="F22" s="3"/>
    </row>
    <row r="23" spans="1:6" ht="12.75">
      <c r="A23" s="3"/>
      <c r="B23" s="24" t="s">
        <v>40</v>
      </c>
      <c r="C23" s="21">
        <f>'פרוט עמלות ניהול חיצוני לתקופה'!C67</f>
        <v>72.71526555852466</v>
      </c>
      <c r="D23" s="9"/>
      <c r="E23" s="18"/>
      <c r="F23" s="3"/>
    </row>
    <row r="24" spans="1:6" ht="14.25" customHeight="1">
      <c r="A24" s="3"/>
      <c r="B24" s="24" t="s">
        <v>41</v>
      </c>
      <c r="C24" s="18">
        <f>'פרוט עמלות ניהול חיצוני לתקופה'!C42</f>
        <v>0</v>
      </c>
      <c r="D24" s="9"/>
      <c r="E24" s="18"/>
      <c r="F24" s="4"/>
    </row>
    <row r="25" spans="1:6" ht="12.75">
      <c r="A25" s="3"/>
      <c r="B25" s="24" t="s">
        <v>42</v>
      </c>
      <c r="C25" s="18">
        <f>'פרוט עמלות ניהול חיצוני לתקופה'!C46</f>
        <v>100.31377664578355</v>
      </c>
      <c r="D25" s="9"/>
      <c r="E25" s="18"/>
      <c r="F25" s="4"/>
    </row>
    <row r="26" spans="1:6" ht="12.75">
      <c r="A26" s="3"/>
      <c r="B26" s="23"/>
      <c r="C26" s="21"/>
      <c r="D26" s="9"/>
      <c r="E26" s="18"/>
      <c r="F26" s="4"/>
    </row>
    <row r="27" spans="1:6" ht="12.75">
      <c r="A27" s="3"/>
      <c r="B27" s="23" t="s">
        <v>25</v>
      </c>
      <c r="C27" s="18">
        <f>SUM(C28:C29)</f>
        <v>0</v>
      </c>
      <c r="D27" s="4"/>
      <c r="E27" s="18"/>
      <c r="F27" s="4"/>
    </row>
    <row r="28" spans="1:6" ht="12.75">
      <c r="A28" s="3"/>
      <c r="B28" s="24" t="s">
        <v>43</v>
      </c>
      <c r="C28" s="18">
        <f>'פרוט עמלות והוצאות לתקופה '!C46</f>
        <v>0</v>
      </c>
      <c r="D28" s="10"/>
      <c r="E28" s="18"/>
      <c r="F28" s="11"/>
    </row>
    <row r="29" spans="1:6" ht="12.75">
      <c r="A29" s="3"/>
      <c r="B29" s="24" t="s">
        <v>44</v>
      </c>
      <c r="C29" s="18">
        <f>'פרוט עמלות והוצאות לתקופה '!C51</f>
        <v>0</v>
      </c>
      <c r="D29" s="2"/>
      <c r="E29" s="18"/>
      <c r="F29" s="9"/>
    </row>
    <row r="30" spans="2:5" ht="12.75">
      <c r="B30" s="23"/>
      <c r="E30" s="18"/>
    </row>
    <row r="31" spans="2:5" ht="12.75">
      <c r="B31" s="23" t="s">
        <v>45</v>
      </c>
      <c r="C31" s="21">
        <f>C3+C7+C12+C17+C27</f>
        <v>1314.4239445541825</v>
      </c>
      <c r="E31" s="18"/>
    </row>
    <row r="32" spans="2:5" ht="12.75">
      <c r="B32" s="23"/>
      <c r="E32" s="2"/>
    </row>
    <row r="33" spans="2:5" ht="12.75">
      <c r="B33" s="23" t="s">
        <v>26</v>
      </c>
      <c r="E33" s="2"/>
    </row>
    <row r="34" spans="2:5" ht="25.5">
      <c r="B34" s="25" t="s">
        <v>111</v>
      </c>
      <c r="C34" s="63">
        <f>(C13+C17+C29)/C37</f>
        <v>0.0017901839218420405</v>
      </c>
      <c r="E34" s="9"/>
    </row>
    <row r="35" spans="2:5" ht="12.75">
      <c r="B35" s="25" t="s">
        <v>108</v>
      </c>
      <c r="C35" s="9">
        <f>+C31/((580998+608381)/2)</f>
        <v>0.00221026929944817</v>
      </c>
      <c r="E35" s="9"/>
    </row>
    <row r="36" spans="2:5" ht="12.75">
      <c r="B36" s="23"/>
      <c r="E36" s="2"/>
    </row>
    <row r="37" spans="2:5" ht="12.75">
      <c r="B37" s="23" t="s">
        <v>109</v>
      </c>
      <c r="C37" s="33">
        <v>608381</v>
      </c>
      <c r="E37" s="33"/>
    </row>
    <row r="38" ht="12.75">
      <c r="E38" s="18"/>
    </row>
    <row r="41" ht="12.75">
      <c r="C41" s="10"/>
    </row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rightToLeft="1" zoomScalePageLayoutView="0" workbookViewId="0" topLeftCell="A1">
      <selection activeCell="C9" sqref="C9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2.00390625" style="0" customWidth="1"/>
    <col min="7" max="9" width="8.28125" style="0" customWidth="1"/>
  </cols>
  <sheetData>
    <row r="1" spans="1:12" ht="12.75">
      <c r="A1" s="65" t="str">
        <f>'סך התשלומים ששולמו בגין כל סוג'!C1</f>
        <v>     קופה 9925 הגומל לבני 50-60 - סך התשלומים ששולמו בגין כל סוג של הוצאה ישירה לשנה שהסתיימת ביום: 31/12/2020 </v>
      </c>
      <c r="B1" s="65"/>
      <c r="C1" s="65"/>
      <c r="D1" s="65"/>
      <c r="E1" s="65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2" customFormat="1" ht="12.75">
      <c r="A3" s="3"/>
      <c r="B3" s="3" t="s">
        <v>46</v>
      </c>
      <c r="D3" s="17"/>
      <c r="E3" s="17"/>
      <c r="F3" s="17"/>
    </row>
    <row r="4" spans="1:7" s="2" customFormat="1" ht="12.75">
      <c r="A4" s="3"/>
      <c r="B4" s="3" t="s">
        <v>3</v>
      </c>
      <c r="C4" s="18">
        <f>SUM(C5:C7)</f>
        <v>19.43261</v>
      </c>
      <c r="D4" s="17"/>
      <c r="E4" s="18"/>
      <c r="G4" s="3"/>
    </row>
    <row r="5" spans="2:7" s="2" customFormat="1" ht="12.75">
      <c r="B5" s="6" t="s">
        <v>80</v>
      </c>
      <c r="C5" s="17">
        <v>19.43261</v>
      </c>
      <c r="D5" s="17"/>
      <c r="E5" s="17"/>
      <c r="G5" s="6"/>
    </row>
    <row r="6" spans="2:5" s="2" customFormat="1" ht="12.75">
      <c r="B6" s="2" t="s">
        <v>4</v>
      </c>
      <c r="C6" s="17">
        <v>0</v>
      </c>
      <c r="D6" s="17"/>
      <c r="E6" s="17"/>
    </row>
    <row r="7" spans="2:5" s="2" customFormat="1" ht="12.75">
      <c r="B7" s="2" t="s">
        <v>10</v>
      </c>
      <c r="C7" s="17">
        <v>0</v>
      </c>
      <c r="D7" s="17"/>
      <c r="E7" s="17"/>
    </row>
    <row r="8" spans="1:7" s="2" customFormat="1" ht="12.75">
      <c r="A8" s="3"/>
      <c r="B8" s="3" t="s">
        <v>5</v>
      </c>
      <c r="C8" s="18">
        <f>SUM(C9:C16)</f>
        <v>205.68330999999995</v>
      </c>
      <c r="D8" s="17"/>
      <c r="E8" s="18"/>
      <c r="G8" s="3"/>
    </row>
    <row r="9" spans="1:5" s="2" customFormat="1" ht="12.75">
      <c r="A9" s="3"/>
      <c r="B9" s="2" t="s">
        <v>67</v>
      </c>
      <c r="C9" s="17">
        <v>129</v>
      </c>
      <c r="D9" s="17"/>
      <c r="E9" s="19"/>
    </row>
    <row r="10" spans="1:7" s="2" customFormat="1" ht="12.75">
      <c r="A10" s="3"/>
      <c r="B10" s="60" t="s">
        <v>68</v>
      </c>
      <c r="C10" s="17">
        <v>6.647810000000001</v>
      </c>
      <c r="D10" s="60"/>
      <c r="E10" s="19"/>
      <c r="G10" s="32"/>
    </row>
    <row r="11" spans="1:7" s="2" customFormat="1" ht="12.75">
      <c r="A11" s="3"/>
      <c r="B11" s="60" t="s">
        <v>69</v>
      </c>
      <c r="C11" s="17">
        <v>8.46056</v>
      </c>
      <c r="D11" s="60"/>
      <c r="E11" s="19"/>
      <c r="G11" s="32"/>
    </row>
    <row r="12" spans="1:7" s="2" customFormat="1" ht="12.75">
      <c r="A12" s="3"/>
      <c r="B12" s="60" t="s">
        <v>73</v>
      </c>
      <c r="C12" s="17">
        <v>4.08799</v>
      </c>
      <c r="D12" s="60"/>
      <c r="E12" s="19"/>
      <c r="G12" s="32"/>
    </row>
    <row r="13" spans="1:7" s="2" customFormat="1" ht="12.75">
      <c r="A13" s="3"/>
      <c r="B13" s="60" t="s">
        <v>112</v>
      </c>
      <c r="C13" s="17">
        <v>0.82384</v>
      </c>
      <c r="D13" s="60"/>
      <c r="E13" s="19"/>
      <c r="G13" s="32"/>
    </row>
    <row r="14" spans="1:7" s="2" customFormat="1" ht="12.75">
      <c r="A14" s="3"/>
      <c r="B14" s="60" t="s">
        <v>78</v>
      </c>
      <c r="C14" s="17">
        <v>1.37272</v>
      </c>
      <c r="D14" s="60"/>
      <c r="E14" s="19"/>
      <c r="G14" s="32"/>
    </row>
    <row r="15" spans="1:7" s="2" customFormat="1" ht="12.75">
      <c r="A15" s="3"/>
      <c r="B15" s="60" t="s">
        <v>113</v>
      </c>
      <c r="C15" s="17">
        <v>0.60861</v>
      </c>
      <c r="D15" s="60"/>
      <c r="E15" s="19"/>
      <c r="G15" s="32"/>
    </row>
    <row r="16" spans="1:7" s="2" customFormat="1" ht="12.75">
      <c r="A16" s="3"/>
      <c r="B16" s="36" t="s">
        <v>82</v>
      </c>
      <c r="C16" s="17">
        <v>54.681779999999996</v>
      </c>
      <c r="D16" s="17"/>
      <c r="E16" s="19"/>
      <c r="G16" s="37"/>
    </row>
    <row r="17" spans="1:7" ht="12.75">
      <c r="A17" s="1"/>
      <c r="B17" s="1" t="s">
        <v>6</v>
      </c>
      <c r="C17" s="18">
        <f>C8+C4</f>
        <v>225.11591999999996</v>
      </c>
      <c r="D17" s="17"/>
      <c r="E17" s="18"/>
      <c r="F17" s="18"/>
      <c r="G17" s="1"/>
    </row>
    <row r="18" spans="1:7" ht="12.75">
      <c r="A18" s="1"/>
      <c r="B18" s="1"/>
      <c r="C18" s="18"/>
      <c r="D18" s="17"/>
      <c r="E18" s="17"/>
      <c r="F18" s="17"/>
      <c r="G18" s="3"/>
    </row>
    <row r="19" spans="1:7" s="2" customFormat="1" ht="12.75">
      <c r="A19" s="3"/>
      <c r="B19" s="3" t="s">
        <v>7</v>
      </c>
      <c r="C19" s="17"/>
      <c r="D19" s="17"/>
      <c r="E19" s="17"/>
      <c r="G19" s="3"/>
    </row>
    <row r="20" spans="1:5" s="2" customFormat="1" ht="12.75">
      <c r="A20" s="3"/>
      <c r="B20" s="3" t="s">
        <v>3</v>
      </c>
      <c r="C20" s="18">
        <f>SUM(C21:C23)</f>
        <v>0</v>
      </c>
      <c r="D20" s="17"/>
      <c r="E20" s="18"/>
    </row>
    <row r="21" spans="2:5" s="2" customFormat="1" ht="12.75">
      <c r="B21" s="2" t="s">
        <v>8</v>
      </c>
      <c r="C21" s="17">
        <v>0</v>
      </c>
      <c r="D21" s="17"/>
      <c r="E21" s="17"/>
    </row>
    <row r="22" spans="2:5" s="2" customFormat="1" ht="12.75">
      <c r="B22" s="2" t="s">
        <v>9</v>
      </c>
      <c r="C22" s="17">
        <v>0</v>
      </c>
      <c r="D22" s="17"/>
      <c r="E22" s="17"/>
    </row>
    <row r="23" spans="2:7" s="2" customFormat="1" ht="12.75">
      <c r="B23" s="2" t="s">
        <v>10</v>
      </c>
      <c r="C23" s="17">
        <v>0</v>
      </c>
      <c r="D23" s="17"/>
      <c r="E23" s="17"/>
      <c r="G23" s="3"/>
    </row>
    <row r="24" spans="1:5" s="2" customFormat="1" ht="12.75">
      <c r="A24" s="3"/>
      <c r="B24" s="3" t="s">
        <v>5</v>
      </c>
      <c r="C24" s="18">
        <f>SUM(C25:C27)</f>
        <v>0.19413999999999998</v>
      </c>
      <c r="D24" s="17"/>
      <c r="E24" s="18"/>
    </row>
    <row r="25" spans="2:7" ht="12.75">
      <c r="B25" s="2" t="s">
        <v>67</v>
      </c>
      <c r="C25" s="17">
        <v>0</v>
      </c>
      <c r="D25" s="17"/>
      <c r="E25" s="17"/>
      <c r="G25" s="6"/>
    </row>
    <row r="26" spans="2:5" s="2" customFormat="1" ht="12.75">
      <c r="B26" s="6" t="s">
        <v>63</v>
      </c>
      <c r="C26" s="17">
        <v>0.19413999999999998</v>
      </c>
      <c r="D26" s="17"/>
      <c r="E26" s="17"/>
    </row>
    <row r="27" spans="2:7" s="2" customFormat="1" ht="12.75">
      <c r="B27" s="2" t="s">
        <v>10</v>
      </c>
      <c r="C27" s="17">
        <v>0</v>
      </c>
      <c r="D27" s="17"/>
      <c r="E27" s="17"/>
      <c r="G27" s="3"/>
    </row>
    <row r="28" spans="1:7" s="2" customFormat="1" ht="12.75">
      <c r="A28" s="3"/>
      <c r="B28" s="3" t="s">
        <v>11</v>
      </c>
      <c r="C28" s="18">
        <f>C24+C20</f>
        <v>0.19413999999999998</v>
      </c>
      <c r="D28" s="17"/>
      <c r="E28" s="18"/>
      <c r="F28" s="18"/>
      <c r="G28" s="3"/>
    </row>
    <row r="29" spans="1:7" s="2" customFormat="1" ht="12.75">
      <c r="A29" s="3"/>
      <c r="B29" s="3"/>
      <c r="C29" s="18"/>
      <c r="D29" s="17"/>
      <c r="E29" s="17"/>
      <c r="F29" s="17"/>
      <c r="G29" s="1"/>
    </row>
    <row r="30" spans="1:7" ht="12.75">
      <c r="A30" s="1"/>
      <c r="B30" s="1" t="s">
        <v>12</v>
      </c>
      <c r="C30" s="17"/>
      <c r="D30" s="17"/>
      <c r="E30" s="17"/>
      <c r="G30" s="6"/>
    </row>
    <row r="31" spans="1:7" ht="12.75">
      <c r="A31" s="1"/>
      <c r="B31" s="6" t="s">
        <v>48</v>
      </c>
      <c r="C31" s="19">
        <v>0</v>
      </c>
      <c r="D31" s="17"/>
      <c r="E31" s="19"/>
      <c r="G31" s="6"/>
    </row>
    <row r="32" spans="2:7" ht="12.75">
      <c r="B32" s="6" t="s">
        <v>49</v>
      </c>
      <c r="C32" s="19">
        <v>0</v>
      </c>
      <c r="D32" s="17"/>
      <c r="E32" s="19"/>
      <c r="G32" s="13"/>
    </row>
    <row r="33" spans="2:7" ht="12.75">
      <c r="B33" s="13" t="s">
        <v>10</v>
      </c>
      <c r="C33" s="20">
        <v>0</v>
      </c>
      <c r="D33" s="17"/>
      <c r="E33" s="19"/>
      <c r="G33" s="1"/>
    </row>
    <row r="34" spans="1:7" ht="12.75">
      <c r="A34" s="1"/>
      <c r="B34" s="1" t="s">
        <v>47</v>
      </c>
      <c r="C34" s="18">
        <f>SUM(C31:C33)</f>
        <v>0</v>
      </c>
      <c r="D34" s="17"/>
      <c r="E34" s="18"/>
      <c r="F34" s="18"/>
      <c r="G34" s="1"/>
    </row>
    <row r="35" spans="1:7" ht="12.75">
      <c r="A35" s="1"/>
      <c r="B35" s="1"/>
      <c r="C35" s="18"/>
      <c r="D35" s="17"/>
      <c r="E35" s="17"/>
      <c r="F35" s="17"/>
      <c r="G35" s="3"/>
    </row>
    <row r="36" spans="1:7" s="2" customFormat="1" ht="12.75">
      <c r="A36" s="3"/>
      <c r="B36" s="3" t="s">
        <v>51</v>
      </c>
      <c r="C36" s="17"/>
      <c r="D36" s="17"/>
      <c r="E36" s="17"/>
      <c r="G36" s="6"/>
    </row>
    <row r="37" spans="2:7" s="2" customFormat="1" ht="12.75">
      <c r="B37" s="6" t="s">
        <v>48</v>
      </c>
      <c r="C37" s="17">
        <v>0</v>
      </c>
      <c r="D37" s="17"/>
      <c r="E37" s="17"/>
      <c r="G37" s="6"/>
    </row>
    <row r="38" spans="2:5" s="2" customFormat="1" ht="12.75">
      <c r="B38" s="6" t="s">
        <v>49</v>
      </c>
      <c r="C38" s="17">
        <v>0</v>
      </c>
      <c r="D38" s="17"/>
      <c r="E38" s="17"/>
    </row>
    <row r="39" spans="2:7" s="2" customFormat="1" ht="12.75">
      <c r="B39" s="2" t="s">
        <v>10</v>
      </c>
      <c r="C39" s="17">
        <v>0</v>
      </c>
      <c r="D39" s="17"/>
      <c r="E39" s="17"/>
      <c r="G39" s="1"/>
    </row>
    <row r="40" spans="1:7" ht="12.75">
      <c r="A40" s="1"/>
      <c r="B40" s="1" t="s">
        <v>50</v>
      </c>
      <c r="C40" s="18">
        <f>SUM(C37:C39)</f>
        <v>0</v>
      </c>
      <c r="D40" s="17"/>
      <c r="E40" s="18"/>
      <c r="G40" s="1"/>
    </row>
    <row r="41" spans="1:7" ht="12.75">
      <c r="A41" s="1"/>
      <c r="B41" s="1"/>
      <c r="C41" s="18"/>
      <c r="D41" s="17"/>
      <c r="E41" s="18"/>
      <c r="G41" s="3"/>
    </row>
    <row r="42" spans="1:7" ht="12.75">
      <c r="A42" s="1"/>
      <c r="B42" s="3" t="s">
        <v>52</v>
      </c>
      <c r="C42" s="18"/>
      <c r="D42" s="17"/>
      <c r="E42" s="18"/>
      <c r="G42" s="6"/>
    </row>
    <row r="43" spans="1:7" ht="12.75">
      <c r="A43" s="1"/>
      <c r="B43" s="6" t="s">
        <v>48</v>
      </c>
      <c r="C43" s="19">
        <v>0</v>
      </c>
      <c r="D43" s="17"/>
      <c r="E43" s="19"/>
      <c r="G43" s="6"/>
    </row>
    <row r="44" spans="1:7" ht="12.75">
      <c r="A44" s="1"/>
      <c r="B44" s="6" t="s">
        <v>49</v>
      </c>
      <c r="C44" s="19">
        <v>0</v>
      </c>
      <c r="D44" s="17"/>
      <c r="E44" s="19"/>
      <c r="G44" s="2"/>
    </row>
    <row r="45" spans="1:7" ht="12.75">
      <c r="A45" s="1"/>
      <c r="B45" s="2" t="s">
        <v>10</v>
      </c>
      <c r="C45" s="19">
        <v>0</v>
      </c>
      <c r="D45" s="17"/>
      <c r="E45" s="19"/>
      <c r="G45" s="1"/>
    </row>
    <row r="46" spans="1:7" ht="12.75">
      <c r="A46" s="1"/>
      <c r="B46" s="1" t="s">
        <v>53</v>
      </c>
      <c r="C46" s="18">
        <f>SUM(C43:C45)</f>
        <v>0</v>
      </c>
      <c r="D46" s="17"/>
      <c r="E46" s="18"/>
      <c r="G46" s="1"/>
    </row>
    <row r="47" spans="1:7" ht="12.75">
      <c r="A47" s="1"/>
      <c r="B47" s="1"/>
      <c r="C47" s="18"/>
      <c r="D47" s="17"/>
      <c r="E47" s="18"/>
      <c r="G47" s="6"/>
    </row>
    <row r="48" spans="1:7" ht="12.75">
      <c r="A48" s="1"/>
      <c r="B48" s="6" t="s">
        <v>48</v>
      </c>
      <c r="C48" s="19">
        <v>0</v>
      </c>
      <c r="D48" s="17"/>
      <c r="E48" s="19"/>
      <c r="G48" s="6"/>
    </row>
    <row r="49" spans="1:7" ht="12.75">
      <c r="A49" s="1"/>
      <c r="B49" s="6" t="s">
        <v>49</v>
      </c>
      <c r="C49" s="19">
        <v>0</v>
      </c>
      <c r="D49" s="17"/>
      <c r="E49" s="19"/>
      <c r="G49" s="2"/>
    </row>
    <row r="50" spans="1:7" ht="12.75">
      <c r="A50" s="1"/>
      <c r="B50" s="2" t="s">
        <v>10</v>
      </c>
      <c r="C50" s="19">
        <v>0</v>
      </c>
      <c r="D50" s="17"/>
      <c r="E50" s="19"/>
      <c r="G50" s="1"/>
    </row>
    <row r="51" spans="1:7" ht="12.75">
      <c r="A51" s="1"/>
      <c r="B51" s="1" t="s">
        <v>54</v>
      </c>
      <c r="C51" s="18">
        <f>SUM(C48:C50)</f>
        <v>0</v>
      </c>
      <c r="D51" s="17"/>
      <c r="E51" s="18"/>
      <c r="F51" s="18"/>
      <c r="G51" s="1"/>
    </row>
    <row r="52" spans="1:7" ht="12.75">
      <c r="A52" s="1"/>
      <c r="B52" s="1"/>
      <c r="C52" s="18"/>
      <c r="D52" s="17"/>
      <c r="E52" s="17"/>
      <c r="G52" s="3"/>
    </row>
    <row r="53" spans="1:7" s="2" customFormat="1" ht="12.75">
      <c r="A53" s="3"/>
      <c r="B53" s="3" t="s">
        <v>55</v>
      </c>
      <c r="C53" s="18">
        <f>C17+C28+C34+C40+C46+C51</f>
        <v>225.31005999999996</v>
      </c>
      <c r="D53" s="17"/>
      <c r="E53" s="18"/>
      <c r="G53" s="3"/>
    </row>
    <row r="54" spans="1:7" s="2" customFormat="1" ht="12.75">
      <c r="A54" s="3"/>
      <c r="B54" s="3" t="s">
        <v>110</v>
      </c>
      <c r="C54" s="21">
        <f>'סך התשלומים ששולמו בגין כל סוג'!C37</f>
        <v>608381</v>
      </c>
      <c r="D54" s="17"/>
      <c r="E54" s="21"/>
      <c r="F54" s="17"/>
      <c r="G54" s="3"/>
    </row>
    <row r="55" spans="2:6" ht="12.75">
      <c r="B55" s="3"/>
      <c r="C55" s="3" t="s">
        <v>15</v>
      </c>
      <c r="D55" s="17"/>
      <c r="E55" s="17"/>
      <c r="F55" s="17"/>
    </row>
    <row r="56" spans="3:6" ht="12.75">
      <c r="C56" s="15"/>
      <c r="D56" s="17"/>
      <c r="E56" s="17"/>
      <c r="F56" s="17"/>
    </row>
    <row r="57" spans="2:6" ht="12.75">
      <c r="B57" s="3"/>
      <c r="C57" s="21"/>
      <c r="D57" s="17"/>
      <c r="E57" s="21"/>
      <c r="F57" s="17"/>
    </row>
    <row r="58" spans="3:6" ht="12.75">
      <c r="C58" s="2"/>
      <c r="D58" s="17"/>
      <c r="E58" s="17"/>
      <c r="F58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rightToLeft="1" zoomScalePageLayoutView="0" workbookViewId="0" topLeftCell="A37">
      <selection activeCell="B81" sqref="B8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42" bestFit="1" customWidth="1"/>
    <col min="5" max="5" width="33.7109375" style="0" customWidth="1"/>
    <col min="6" max="6" width="17.00390625" style="0" customWidth="1"/>
    <col min="7" max="7" width="43.57421875" style="0" bestFit="1" customWidth="1"/>
    <col min="8" max="8" width="13.8515625" style="0" bestFit="1" customWidth="1"/>
  </cols>
  <sheetData>
    <row r="1" spans="1:12" s="2" customFormat="1" ht="18" customHeight="1">
      <c r="A1" s="65" t="str">
        <f>'סך התשלומים ששולמו בגין כל סוג'!C1</f>
        <v>     קופה 9925 הגומל לבני 50-60 - סך התשלומים ששולמו בגין כל סוג של הוצאה ישירה לשנה שהסתיימת ביום: 31/12/2020 </v>
      </c>
      <c r="B1" s="65"/>
      <c r="C1" s="65"/>
      <c r="D1" s="65"/>
      <c r="E1" s="65"/>
      <c r="F1" s="12"/>
      <c r="G1" s="12"/>
      <c r="H1" s="12"/>
      <c r="I1" s="12"/>
      <c r="J1" s="12"/>
      <c r="K1" s="12"/>
      <c r="L1" s="12"/>
    </row>
    <row r="2" spans="3:6" s="2" customFormat="1" ht="49.5" customHeight="1">
      <c r="C2" s="3" t="s">
        <v>0</v>
      </c>
      <c r="D2" s="41"/>
      <c r="E2" s="14"/>
      <c r="F2" s="3"/>
    </row>
    <row r="3" spans="1:8" s="2" customFormat="1" ht="12.75">
      <c r="A3" s="3"/>
      <c r="B3" s="3" t="s">
        <v>16</v>
      </c>
      <c r="D3" s="41"/>
      <c r="H3" s="3"/>
    </row>
    <row r="4" spans="1:9" s="2" customFormat="1" ht="14.25">
      <c r="A4" s="3"/>
      <c r="B4" s="64" t="s">
        <v>127</v>
      </c>
      <c r="C4" s="56">
        <v>6.940542000000001</v>
      </c>
      <c r="D4" s="56"/>
      <c r="F4" s="17"/>
      <c r="H4" s="18"/>
      <c r="I4" s="17"/>
    </row>
    <row r="5" spans="1:9" s="2" customFormat="1" ht="14.25">
      <c r="A5" s="3"/>
      <c r="B5" s="64" t="s">
        <v>114</v>
      </c>
      <c r="C5" s="56">
        <v>16.718</v>
      </c>
      <c r="D5" s="56"/>
      <c r="E5" s="53"/>
      <c r="F5" s="17"/>
      <c r="H5" s="18"/>
      <c r="I5" s="17"/>
    </row>
    <row r="6" spans="1:9" s="2" customFormat="1" ht="14.25">
      <c r="A6" s="3"/>
      <c r="B6" s="64" t="s">
        <v>128</v>
      </c>
      <c r="C6" s="56">
        <v>9.403875</v>
      </c>
      <c r="D6" s="56"/>
      <c r="E6" s="53"/>
      <c r="F6" s="54"/>
      <c r="G6"/>
      <c r="H6" s="18"/>
      <c r="I6" s="17"/>
    </row>
    <row r="7" spans="1:9" s="2" customFormat="1" ht="14.25">
      <c r="A7" s="3"/>
      <c r="B7" s="64" t="s">
        <v>83</v>
      </c>
      <c r="C7" s="56">
        <v>78.30713391780834</v>
      </c>
      <c r="D7" s="56"/>
      <c r="F7" s="54"/>
      <c r="G7"/>
      <c r="H7" s="18"/>
      <c r="I7" s="17"/>
    </row>
    <row r="8" spans="1:9" s="2" customFormat="1" ht="14.25">
      <c r="A8" s="3"/>
      <c r="B8" s="64" t="s">
        <v>94</v>
      </c>
      <c r="C8" s="56">
        <v>91.6275</v>
      </c>
      <c r="D8" s="56"/>
      <c r="F8" s="54"/>
      <c r="G8"/>
      <c r="H8" s="18"/>
      <c r="I8" s="17"/>
    </row>
    <row r="9" spans="1:9" s="2" customFormat="1" ht="14.25">
      <c r="A9" s="3"/>
      <c r="B9" s="64" t="s">
        <v>115</v>
      </c>
      <c r="C9" s="56">
        <v>28.935</v>
      </c>
      <c r="D9" s="56"/>
      <c r="F9" s="54"/>
      <c r="G9"/>
      <c r="H9" s="18"/>
      <c r="I9" s="17"/>
    </row>
    <row r="10" spans="1:9" s="2" customFormat="1" ht="14.25">
      <c r="A10" s="3"/>
      <c r="B10" s="64" t="s">
        <v>129</v>
      </c>
      <c r="C10" s="56">
        <v>1.3331095890410958</v>
      </c>
      <c r="D10" s="56"/>
      <c r="F10" s="54"/>
      <c r="G10"/>
      <c r="H10" s="18"/>
      <c r="I10" s="17"/>
    </row>
    <row r="11" spans="1:9" s="2" customFormat="1" ht="14.25">
      <c r="A11" s="3"/>
      <c r="B11" s="64" t="s">
        <v>118</v>
      </c>
      <c r="C11" s="56">
        <v>20.740725049205498</v>
      </c>
      <c r="D11" s="56"/>
      <c r="F11" s="54"/>
      <c r="G11"/>
      <c r="H11" s="18"/>
      <c r="I11" s="17"/>
    </row>
    <row r="12" spans="1:9" s="2" customFormat="1" ht="14.25">
      <c r="A12" s="3"/>
      <c r="B12" s="64" t="s">
        <v>119</v>
      </c>
      <c r="C12" s="56">
        <v>24.98079601315067</v>
      </c>
      <c r="D12" s="56"/>
      <c r="F12" s="54"/>
      <c r="G12"/>
      <c r="H12" s="18"/>
      <c r="I12" s="17"/>
    </row>
    <row r="13" spans="1:9" ht="14.25">
      <c r="A13" s="1"/>
      <c r="B13" s="64" t="s">
        <v>120</v>
      </c>
      <c r="C13" s="56">
        <v>28.20832191780813</v>
      </c>
      <c r="D13" s="56"/>
      <c r="E13" s="17"/>
      <c r="F13" s="17"/>
      <c r="G13" s="2"/>
      <c r="H13" s="18"/>
      <c r="I13" s="17"/>
    </row>
    <row r="14" spans="1:9" ht="14.25">
      <c r="A14" s="1"/>
      <c r="B14" s="64" t="s">
        <v>95</v>
      </c>
      <c r="C14" s="56">
        <v>66.84628</v>
      </c>
      <c r="D14" s="56"/>
      <c r="E14" s="17"/>
      <c r="F14" s="17"/>
      <c r="G14" s="2"/>
      <c r="H14" s="18"/>
      <c r="I14" s="17"/>
    </row>
    <row r="15" spans="1:9" ht="14.25">
      <c r="A15" s="1"/>
      <c r="B15" s="64" t="s">
        <v>116</v>
      </c>
      <c r="C15" s="56">
        <v>31.5</v>
      </c>
      <c r="D15" s="56"/>
      <c r="E15" s="17"/>
      <c r="F15" s="17"/>
      <c r="G15" s="2"/>
      <c r="H15" s="18"/>
      <c r="I15" s="17"/>
    </row>
    <row r="16" spans="1:9" ht="14.25">
      <c r="A16" s="1"/>
      <c r="B16" s="64" t="s">
        <v>130</v>
      </c>
      <c r="C16" s="56">
        <v>1.7985096</v>
      </c>
      <c r="D16" s="56"/>
      <c r="E16" s="17"/>
      <c r="F16" s="17"/>
      <c r="G16" s="2"/>
      <c r="H16" s="18"/>
      <c r="I16" s="17"/>
    </row>
    <row r="17" spans="1:9" ht="14.25">
      <c r="A17" s="1"/>
      <c r="B17" s="64" t="s">
        <v>117</v>
      </c>
      <c r="C17" s="56">
        <v>81.9825</v>
      </c>
      <c r="D17" s="56"/>
      <c r="E17" s="17"/>
      <c r="F17" s="17"/>
      <c r="G17" s="2"/>
      <c r="H17" s="18"/>
      <c r="I17" s="17"/>
    </row>
    <row r="18" spans="1:9" ht="14.25">
      <c r="A18" s="1"/>
      <c r="B18" s="64" t="s">
        <v>91</v>
      </c>
      <c r="C18" s="56">
        <v>59.87207845145204</v>
      </c>
      <c r="D18" s="56"/>
      <c r="E18" s="17"/>
      <c r="F18" s="17"/>
      <c r="G18" s="2"/>
      <c r="H18" s="18"/>
      <c r="I18" s="17"/>
    </row>
    <row r="19" spans="1:9" ht="14.25">
      <c r="A19" s="1"/>
      <c r="B19" s="64" t="s">
        <v>131</v>
      </c>
      <c r="C19" s="56">
        <v>14.269636591643842</v>
      </c>
      <c r="D19" s="41"/>
      <c r="E19" s="17"/>
      <c r="F19" s="17"/>
      <c r="G19" s="2"/>
      <c r="H19" s="18"/>
      <c r="I19" s="17"/>
    </row>
    <row r="20" spans="1:9" ht="14.25">
      <c r="A20" s="1"/>
      <c r="B20" s="64" t="s">
        <v>92</v>
      </c>
      <c r="C20" s="56">
        <v>48.27965478425754</v>
      </c>
      <c r="D20" s="41"/>
      <c r="E20" s="17"/>
      <c r="F20" s="17"/>
      <c r="G20" s="2"/>
      <c r="H20" s="18"/>
      <c r="I20" s="17"/>
    </row>
    <row r="21" spans="1:9" ht="14.25">
      <c r="A21" s="1"/>
      <c r="B21" s="64" t="s">
        <v>93</v>
      </c>
      <c r="C21" s="56">
        <v>76.52470423945203</v>
      </c>
      <c r="D21" s="41"/>
      <c r="E21" s="17"/>
      <c r="F21" s="17"/>
      <c r="G21" s="2"/>
      <c r="H21" s="18"/>
      <c r="I21" s="17"/>
    </row>
    <row r="22" spans="1:9" ht="14.25">
      <c r="A22" s="1"/>
      <c r="B22" s="64" t="s">
        <v>75</v>
      </c>
      <c r="C22" s="56">
        <v>71.26660424975354</v>
      </c>
      <c r="D22" s="41"/>
      <c r="E22" s="17"/>
      <c r="F22" s="17"/>
      <c r="G22" s="2"/>
      <c r="H22" s="18"/>
      <c r="I22" s="17"/>
    </row>
    <row r="23" spans="1:9" ht="14.25">
      <c r="A23" s="1"/>
      <c r="B23" s="64" t="s">
        <v>97</v>
      </c>
      <c r="C23" s="56">
        <v>46.31475379726037</v>
      </c>
      <c r="D23" s="41"/>
      <c r="E23" s="17"/>
      <c r="F23" s="17"/>
      <c r="G23" s="2"/>
      <c r="H23" s="18"/>
      <c r="I23" s="17"/>
    </row>
    <row r="24" spans="1:9" ht="14.25">
      <c r="A24" s="1"/>
      <c r="B24" s="64" t="s">
        <v>84</v>
      </c>
      <c r="C24" s="56">
        <v>75.49951909205478</v>
      </c>
      <c r="D24" s="41"/>
      <c r="E24" s="17"/>
      <c r="F24" s="17"/>
      <c r="G24" s="2"/>
      <c r="H24" s="18"/>
      <c r="I24" s="17"/>
    </row>
    <row r="25" spans="1:9" ht="14.25">
      <c r="A25" s="1"/>
      <c r="B25" s="64" t="s">
        <v>132</v>
      </c>
      <c r="C25" s="56">
        <v>6.724414726027397</v>
      </c>
      <c r="D25" s="41"/>
      <c r="E25" s="17"/>
      <c r="F25" s="17"/>
      <c r="G25" s="2"/>
      <c r="H25" s="18"/>
      <c r="I25" s="17"/>
    </row>
    <row r="26" spans="1:9" ht="12.75">
      <c r="A26" s="1"/>
      <c r="B26" s="27"/>
      <c r="C26" s="17"/>
      <c r="E26" s="17"/>
      <c r="F26" s="17"/>
      <c r="G26" s="2"/>
      <c r="H26" s="18"/>
      <c r="I26" s="17"/>
    </row>
    <row r="27" spans="1:8" s="2" customFormat="1" ht="12.75">
      <c r="A27" s="3"/>
      <c r="B27" s="1" t="s">
        <v>1</v>
      </c>
      <c r="C27" s="18">
        <f>SUM(C4:C26)</f>
        <v>888.0736590189152</v>
      </c>
      <c r="D27" s="41"/>
      <c r="E27" s="5"/>
      <c r="G27" s="18"/>
      <c r="H27" s="1"/>
    </row>
    <row r="28" spans="2:8" s="2" customFormat="1" ht="12.75">
      <c r="B28" s="1"/>
      <c r="C28" s="18"/>
      <c r="D28" s="41"/>
      <c r="E28" s="17"/>
      <c r="H28" s="3"/>
    </row>
    <row r="29" spans="2:5" s="2" customFormat="1" ht="12.75">
      <c r="B29" s="3" t="s">
        <v>17</v>
      </c>
      <c r="C29" s="17"/>
      <c r="D29" s="41"/>
      <c r="E29" s="17"/>
    </row>
    <row r="30" spans="2:7" s="2" customFormat="1" ht="12.75">
      <c r="B30" s="2" t="s">
        <v>13</v>
      </c>
      <c r="C30" s="17">
        <v>0</v>
      </c>
      <c r="D30" s="41"/>
      <c r="E30" s="17"/>
      <c r="G30" s="17"/>
    </row>
    <row r="31" spans="1:7" s="2" customFormat="1" ht="12.75">
      <c r="A31" s="3"/>
      <c r="B31" s="2" t="s">
        <v>14</v>
      </c>
      <c r="C31" s="17">
        <v>0</v>
      </c>
      <c r="D31" s="41"/>
      <c r="E31" s="18"/>
      <c r="G31" s="17"/>
    </row>
    <row r="32" spans="1:8" s="2" customFormat="1" ht="12.75">
      <c r="A32" s="3"/>
      <c r="B32" s="2" t="s">
        <v>10</v>
      </c>
      <c r="C32" s="17">
        <v>0</v>
      </c>
      <c r="D32" s="41"/>
      <c r="E32" s="18"/>
      <c r="G32" s="18"/>
      <c r="H32" s="3"/>
    </row>
    <row r="33" spans="1:8" s="2" customFormat="1" ht="12.75">
      <c r="A33" s="3"/>
      <c r="B33" s="3" t="s">
        <v>2</v>
      </c>
      <c r="C33" s="18">
        <f>SUM(C30:C32)</f>
        <v>0</v>
      </c>
      <c r="D33" s="41"/>
      <c r="E33" s="17"/>
      <c r="G33" s="18"/>
      <c r="H33" s="3"/>
    </row>
    <row r="34" spans="2:8" s="2" customFormat="1" ht="12.75">
      <c r="B34" s="3"/>
      <c r="C34" s="18"/>
      <c r="D34" s="41"/>
      <c r="E34" s="17"/>
      <c r="G34" s="17"/>
      <c r="H34" s="3"/>
    </row>
    <row r="35" spans="2:7" s="2" customFormat="1" ht="12.75">
      <c r="B35" s="3" t="s">
        <v>18</v>
      </c>
      <c r="C35" s="17"/>
      <c r="D35" s="41"/>
      <c r="E35" s="17"/>
      <c r="G35" s="17"/>
    </row>
    <row r="36" spans="2:7" s="2" customFormat="1" ht="15" customHeight="1">
      <c r="B36" s="2" t="s">
        <v>13</v>
      </c>
      <c r="C36" s="17">
        <v>0</v>
      </c>
      <c r="D36" s="41"/>
      <c r="E36" s="17"/>
      <c r="G36" s="17"/>
    </row>
    <row r="37" spans="1:7" s="2" customFormat="1" ht="12.75">
      <c r="A37" s="3"/>
      <c r="B37" s="2" t="s">
        <v>14</v>
      </c>
      <c r="C37" s="17">
        <v>0</v>
      </c>
      <c r="D37" s="41"/>
      <c r="E37" s="18"/>
      <c r="G37" s="17"/>
    </row>
    <row r="38" spans="1:8" s="2" customFormat="1" ht="12.75">
      <c r="A38" s="3"/>
      <c r="B38" s="2" t="s">
        <v>10</v>
      </c>
      <c r="C38" s="17">
        <v>0</v>
      </c>
      <c r="D38" s="41"/>
      <c r="E38" s="18"/>
      <c r="G38" s="18"/>
      <c r="H38" s="3"/>
    </row>
    <row r="39" spans="1:8" s="2" customFormat="1" ht="12.75">
      <c r="A39" s="3"/>
      <c r="B39" s="3" t="s">
        <v>56</v>
      </c>
      <c r="C39" s="18">
        <f>SUM(C36:C38)</f>
        <v>0</v>
      </c>
      <c r="D39" s="41"/>
      <c r="G39" s="18"/>
      <c r="H39" s="3"/>
    </row>
    <row r="40" spans="1:8" s="2" customFormat="1" ht="12.75">
      <c r="A40" s="3"/>
      <c r="B40" s="3"/>
      <c r="C40" s="18"/>
      <c r="D40" s="41"/>
      <c r="E40" s="18"/>
      <c r="G40" s="17"/>
      <c r="H40" s="3"/>
    </row>
    <row r="41" spans="2:8" s="2" customFormat="1" ht="12.75">
      <c r="B41" s="3" t="s">
        <v>57</v>
      </c>
      <c r="C41" s="17"/>
      <c r="D41" s="41"/>
      <c r="E41" s="17"/>
      <c r="G41" s="18"/>
      <c r="H41" s="3"/>
    </row>
    <row r="42" spans="2:8" s="2" customFormat="1" ht="12.75">
      <c r="B42" s="3" t="s">
        <v>58</v>
      </c>
      <c r="C42" s="18">
        <f>SUM(C43:C45)</f>
        <v>0</v>
      </c>
      <c r="D42" s="41"/>
      <c r="E42" s="17"/>
      <c r="G42" s="17"/>
      <c r="H42" s="6"/>
    </row>
    <row r="43" spans="2:8" s="2" customFormat="1" ht="12.75">
      <c r="B43" s="6" t="s">
        <v>70</v>
      </c>
      <c r="C43" s="17">
        <v>0</v>
      </c>
      <c r="D43" s="41"/>
      <c r="E43" s="17"/>
      <c r="G43" s="17"/>
      <c r="H43" s="6"/>
    </row>
    <row r="44" spans="1:7" s="2" customFormat="1" ht="12.75">
      <c r="A44" s="3"/>
      <c r="B44" s="6" t="s">
        <v>59</v>
      </c>
      <c r="C44" s="17">
        <v>0</v>
      </c>
      <c r="D44" s="41"/>
      <c r="E44" s="18"/>
      <c r="G44" s="17"/>
    </row>
    <row r="45" spans="2:8" s="2" customFormat="1" ht="12.75">
      <c r="B45" s="2" t="s">
        <v>10</v>
      </c>
      <c r="C45" s="17">
        <v>0</v>
      </c>
      <c r="D45" s="41"/>
      <c r="E45"/>
      <c r="F45" s="43"/>
      <c r="G45" s="18"/>
      <c r="H45" s="3"/>
    </row>
    <row r="46" spans="2:8" s="2" customFormat="1" ht="12.75">
      <c r="B46" s="3" t="s">
        <v>60</v>
      </c>
      <c r="C46" s="18">
        <f>SUM(C47:C58)</f>
        <v>100.31377664578355</v>
      </c>
      <c r="D46" s="41"/>
      <c r="E46"/>
      <c r="F46" s="43"/>
      <c r="G46" s="17"/>
      <c r="H46" s="27"/>
    </row>
    <row r="47" spans="2:9" s="2" customFormat="1" ht="12.75">
      <c r="B47" s="27" t="s">
        <v>76</v>
      </c>
      <c r="C47" s="56">
        <v>10.324373207726026</v>
      </c>
      <c r="D47" s="61"/>
      <c r="E47"/>
      <c r="F47" s="55"/>
      <c r="G47" s="17"/>
      <c r="H47" s="57"/>
      <c r="I47" s="17"/>
    </row>
    <row r="48" spans="2:9" s="2" customFormat="1" ht="12.75">
      <c r="B48" s="27" t="s">
        <v>71</v>
      </c>
      <c r="C48" s="56">
        <v>58.1607500449315</v>
      </c>
      <c r="D48" s="61"/>
      <c r="E48"/>
      <c r="F48" s="55"/>
      <c r="G48" s="17"/>
      <c r="H48" s="57"/>
      <c r="I48" s="17"/>
    </row>
    <row r="49" spans="2:9" s="2" customFormat="1" ht="12.75">
      <c r="B49" s="27" t="s">
        <v>77</v>
      </c>
      <c r="C49" s="56">
        <v>4.8473551632876735</v>
      </c>
      <c r="D49" s="61"/>
      <c r="E49"/>
      <c r="F49" s="55"/>
      <c r="G49" s="17"/>
      <c r="H49" s="57"/>
      <c r="I49" s="17"/>
    </row>
    <row r="50" spans="2:9" s="2" customFormat="1" ht="12.75">
      <c r="B50" s="27" t="s">
        <v>72</v>
      </c>
      <c r="C50" s="56">
        <v>0.05017498898630136</v>
      </c>
      <c r="D50" s="61"/>
      <c r="E50"/>
      <c r="F50" s="55"/>
      <c r="G50" s="17"/>
      <c r="H50" s="57"/>
      <c r="I50" s="17"/>
    </row>
    <row r="51" spans="2:9" s="2" customFormat="1" ht="12.75">
      <c r="B51" s="27" t="s">
        <v>99</v>
      </c>
      <c r="C51" s="56">
        <v>5.862803591712327</v>
      </c>
      <c r="D51" s="61"/>
      <c r="E51"/>
      <c r="F51" s="55"/>
      <c r="G51" s="17"/>
      <c r="H51" s="57"/>
      <c r="I51" s="17"/>
    </row>
    <row r="52" spans="2:9" s="2" customFormat="1" ht="12.75">
      <c r="B52" s="27" t="s">
        <v>103</v>
      </c>
      <c r="C52" s="56">
        <v>2.7233869841095895</v>
      </c>
      <c r="D52" s="61"/>
      <c r="E52"/>
      <c r="F52" s="55"/>
      <c r="G52" s="17"/>
      <c r="H52" s="57"/>
      <c r="I52" s="17"/>
    </row>
    <row r="53" spans="2:9" s="2" customFormat="1" ht="12.75">
      <c r="B53" s="27" t="s">
        <v>121</v>
      </c>
      <c r="C53" s="56">
        <v>0.3158850658849317</v>
      </c>
      <c r="D53" s="61"/>
      <c r="E53"/>
      <c r="F53" s="55"/>
      <c r="G53" s="17"/>
      <c r="H53" s="57"/>
      <c r="I53" s="17"/>
    </row>
    <row r="54" spans="2:9" s="2" customFormat="1" ht="12.75">
      <c r="B54" s="27" t="s">
        <v>133</v>
      </c>
      <c r="C54" s="56">
        <v>9.926563516898632</v>
      </c>
      <c r="D54" s="61"/>
      <c r="E54"/>
      <c r="F54" s="55"/>
      <c r="G54" s="17"/>
      <c r="H54" s="57"/>
      <c r="I54" s="17"/>
    </row>
    <row r="55" spans="2:9" s="2" customFormat="1" ht="12.75">
      <c r="B55" s="27" t="s">
        <v>122</v>
      </c>
      <c r="C55" s="56">
        <v>5.8148281045479475</v>
      </c>
      <c r="D55" s="61"/>
      <c r="E55"/>
      <c r="F55" s="55"/>
      <c r="G55" s="17"/>
      <c r="H55" s="57"/>
      <c r="I55" s="17"/>
    </row>
    <row r="56" spans="1:9" s="2" customFormat="1" ht="12.75">
      <c r="A56" s="3"/>
      <c r="B56" s="27" t="s">
        <v>134</v>
      </c>
      <c r="C56" s="56">
        <v>0.28667397260273975</v>
      </c>
      <c r="D56" s="61"/>
      <c r="E56" s="18"/>
      <c r="F56" s="56"/>
      <c r="H56" s="57"/>
      <c r="I56" s="17"/>
    </row>
    <row r="57" spans="1:9" s="2" customFormat="1" ht="12.75">
      <c r="A57" s="3"/>
      <c r="B57" s="27" t="s">
        <v>100</v>
      </c>
      <c r="C57" s="56">
        <v>2.00098200509589</v>
      </c>
      <c r="D57" s="61"/>
      <c r="E57" s="18"/>
      <c r="F57" s="56"/>
      <c r="H57" s="57"/>
      <c r="I57" s="17"/>
    </row>
    <row r="58" spans="1:8" s="2" customFormat="1" ht="12.75">
      <c r="A58" s="3"/>
      <c r="B58" s="40"/>
      <c r="C58" s="17"/>
      <c r="D58" s="41"/>
      <c r="E58" s="44"/>
      <c r="F58" s="35"/>
      <c r="G58" s="30"/>
      <c r="H58" s="31"/>
    </row>
    <row r="59" spans="1:8" s="2" customFormat="1" ht="12.75">
      <c r="A59" s="3"/>
      <c r="B59" s="3" t="s">
        <v>19</v>
      </c>
      <c r="C59" s="18">
        <f>+C46+C42</f>
        <v>100.31377664578355</v>
      </c>
      <c r="D59" s="41"/>
      <c r="E59" s="45"/>
      <c r="F59" s="35"/>
      <c r="G59" s="30"/>
      <c r="H59" s="31"/>
    </row>
    <row r="60" spans="1:8" s="2" customFormat="1" ht="12.75">
      <c r="A60" s="3"/>
      <c r="B60" s="3"/>
      <c r="C60" s="18"/>
      <c r="D60" s="41"/>
      <c r="E60" s="51"/>
      <c r="F60" s="35"/>
      <c r="G60" s="30"/>
      <c r="H60" s="31"/>
    </row>
    <row r="61" spans="1:8" s="2" customFormat="1" ht="12.75">
      <c r="A61" s="3"/>
      <c r="B61" s="3" t="s">
        <v>21</v>
      </c>
      <c r="C61" s="18"/>
      <c r="D61" s="41"/>
      <c r="E61" s="21"/>
      <c r="F61" s="35"/>
      <c r="G61" s="34"/>
      <c r="H61" s="31"/>
    </row>
    <row r="62" spans="1:8" s="2" customFormat="1" ht="12.75">
      <c r="A62" s="3"/>
      <c r="B62" s="3" t="s">
        <v>61</v>
      </c>
      <c r="C62" s="21">
        <f>SUM(C63:C66)</f>
        <v>28.011183330959064</v>
      </c>
      <c r="D62" s="41"/>
      <c r="E62" s="46"/>
      <c r="F62" s="35"/>
      <c r="G62" s="21"/>
      <c r="H62" s="3"/>
    </row>
    <row r="63" spans="1:8" s="2" customFormat="1" ht="12.75">
      <c r="A63" s="3"/>
      <c r="B63" s="31" t="s">
        <v>81</v>
      </c>
      <c r="C63" s="42">
        <v>16.91125972634503</v>
      </c>
      <c r="D63" s="41"/>
      <c r="E63" s="47"/>
      <c r="F63" s="35"/>
      <c r="G63" s="58"/>
      <c r="H63" s="59"/>
    </row>
    <row r="64" spans="1:8" s="2" customFormat="1" ht="12.75">
      <c r="A64" s="3"/>
      <c r="B64" s="31" t="s">
        <v>80</v>
      </c>
      <c r="C64" s="42">
        <v>-0.38769050582252473</v>
      </c>
      <c r="D64" s="41"/>
      <c r="E64" s="50"/>
      <c r="F64" s="35"/>
      <c r="G64" s="58"/>
      <c r="H64" s="59"/>
    </row>
    <row r="65" spans="1:8" s="2" customFormat="1" ht="12.75">
      <c r="A65" s="3"/>
      <c r="B65" s="31" t="s">
        <v>66</v>
      </c>
      <c r="C65" s="42">
        <v>11.006699650225503</v>
      </c>
      <c r="D65" s="41"/>
      <c r="E65" s="48"/>
      <c r="F65" s="35"/>
      <c r="G65" s="58"/>
      <c r="H65" s="59"/>
    </row>
    <row r="66" spans="1:8" s="2" customFormat="1" ht="12.75">
      <c r="A66" s="3"/>
      <c r="B66" s="31" t="s">
        <v>74</v>
      </c>
      <c r="C66" s="42">
        <v>0.48091446021105594</v>
      </c>
      <c r="D66" s="41"/>
      <c r="E66" s="49"/>
      <c r="F66" s="35"/>
      <c r="G66" s="58"/>
      <c r="H66" s="59"/>
    </row>
    <row r="67" spans="1:8" s="2" customFormat="1" ht="12.75">
      <c r="A67" s="3"/>
      <c r="B67" s="3" t="s">
        <v>62</v>
      </c>
      <c r="C67" s="18">
        <f>SUM(C68:C97)</f>
        <v>72.71526555852466</v>
      </c>
      <c r="F67" s="35"/>
      <c r="H67" s="3"/>
    </row>
    <row r="68" spans="1:9" s="2" customFormat="1" ht="12.75">
      <c r="A68" s="3"/>
      <c r="B68" s="39" t="s">
        <v>79</v>
      </c>
      <c r="C68" s="30">
        <v>0.4491959604986302</v>
      </c>
      <c r="D68" s="41"/>
      <c r="E68" s="16"/>
      <c r="F68" s="17"/>
      <c r="H68" s="17"/>
      <c r="I68" s="56"/>
    </row>
    <row r="69" spans="1:9" s="2" customFormat="1" ht="12.75">
      <c r="A69" s="3"/>
      <c r="B69" s="39" t="s">
        <v>96</v>
      </c>
      <c r="C69" s="30">
        <v>0.8504821906438356</v>
      </c>
      <c r="D69" s="41"/>
      <c r="E69" s="21"/>
      <c r="F69" s="17"/>
      <c r="H69" s="17"/>
      <c r="I69" s="56"/>
    </row>
    <row r="70" spans="2:9" s="2" customFormat="1" ht="12.75">
      <c r="B70" s="39" t="s">
        <v>104</v>
      </c>
      <c r="C70" s="30">
        <v>0.048348910082191776</v>
      </c>
      <c r="D70" s="41"/>
      <c r="H70" s="17"/>
      <c r="I70" s="56"/>
    </row>
    <row r="71" spans="2:9" s="2" customFormat="1" ht="12.75">
      <c r="B71" s="39" t="s">
        <v>86</v>
      </c>
      <c r="C71" s="30">
        <v>0.23444018583287668</v>
      </c>
      <c r="D71" s="41"/>
      <c r="F71" s="17"/>
      <c r="H71" s="17"/>
      <c r="I71" s="56"/>
    </row>
    <row r="72" spans="2:9" s="2" customFormat="1" ht="12.75">
      <c r="B72" s="39" t="s">
        <v>87</v>
      </c>
      <c r="C72" s="30">
        <v>0.13475267066301366</v>
      </c>
      <c r="F72" s="17"/>
      <c r="H72" s="17"/>
      <c r="I72" s="56"/>
    </row>
    <row r="73" spans="2:9" s="2" customFormat="1" ht="12.75">
      <c r="B73" s="39" t="s">
        <v>135</v>
      </c>
      <c r="C73" s="30">
        <v>0.19292541194520543</v>
      </c>
      <c r="F73" s="17"/>
      <c r="H73" s="17"/>
      <c r="I73" s="56"/>
    </row>
    <row r="74" spans="2:9" s="2" customFormat="1" ht="12.75">
      <c r="B74" s="39" t="s">
        <v>88</v>
      </c>
      <c r="C74" s="30">
        <v>5.0126804930191815</v>
      </c>
      <c r="D74" s="41"/>
      <c r="F74" s="17"/>
      <c r="H74" s="17"/>
      <c r="I74" s="56"/>
    </row>
    <row r="75" spans="2:9" s="2" customFormat="1" ht="12.75">
      <c r="B75" s="39" t="s">
        <v>89</v>
      </c>
      <c r="C75" s="30">
        <v>0.5893993073917807</v>
      </c>
      <c r="D75" s="41"/>
      <c r="F75" s="17"/>
      <c r="H75" s="17"/>
      <c r="I75" s="56"/>
    </row>
    <row r="76" spans="2:9" s="2" customFormat="1" ht="12.75">
      <c r="B76" s="39" t="s">
        <v>90</v>
      </c>
      <c r="C76" s="30">
        <v>0.37726062550684936</v>
      </c>
      <c r="D76" s="41"/>
      <c r="F76" s="17"/>
      <c r="H76" s="17"/>
      <c r="I76" s="56"/>
    </row>
    <row r="77" spans="2:9" s="2" customFormat="1" ht="12.75">
      <c r="B77" s="39" t="s">
        <v>64</v>
      </c>
      <c r="C77" s="30">
        <v>14.202247925082192</v>
      </c>
      <c r="D77" s="41"/>
      <c r="F77" s="17"/>
      <c r="H77" s="17"/>
      <c r="I77" s="56"/>
    </row>
    <row r="78" spans="2:9" s="2" customFormat="1" ht="12.75">
      <c r="B78" s="39" t="s">
        <v>123</v>
      </c>
      <c r="C78" s="30">
        <v>3.6964902104657527</v>
      </c>
      <c r="D78" s="41"/>
      <c r="F78" s="17"/>
      <c r="H78" s="17"/>
      <c r="I78" s="56"/>
    </row>
    <row r="79" spans="2:9" s="2" customFormat="1" ht="12.75">
      <c r="B79" s="39" t="s">
        <v>124</v>
      </c>
      <c r="C79" s="30">
        <v>0</v>
      </c>
      <c r="D79" s="41"/>
      <c r="F79" s="17"/>
      <c r="H79" s="17"/>
      <c r="I79" s="56"/>
    </row>
    <row r="80" spans="2:9" s="2" customFormat="1" ht="12.75">
      <c r="B80" s="39" t="s">
        <v>105</v>
      </c>
      <c r="C80" s="30">
        <v>4.618491366684932</v>
      </c>
      <c r="D80" s="41"/>
      <c r="F80" s="17"/>
      <c r="H80" s="17"/>
      <c r="I80" s="56"/>
    </row>
    <row r="81" spans="2:9" s="2" customFormat="1" ht="12.75">
      <c r="B81" s="39" t="s">
        <v>65</v>
      </c>
      <c r="C81" s="30">
        <v>8.090114047541096</v>
      </c>
      <c r="D81" s="41"/>
      <c r="F81" s="17"/>
      <c r="H81" s="17"/>
      <c r="I81" s="56"/>
    </row>
    <row r="82" spans="2:9" s="2" customFormat="1" ht="12.75">
      <c r="B82" s="39" t="s">
        <v>85</v>
      </c>
      <c r="C82" s="30">
        <v>0.1325634373808219</v>
      </c>
      <c r="D82" s="41"/>
      <c r="F82" s="17"/>
      <c r="H82" s="17"/>
      <c r="I82" s="56"/>
    </row>
    <row r="83" spans="2:9" s="2" customFormat="1" ht="12.75">
      <c r="B83" s="39" t="s">
        <v>98</v>
      </c>
      <c r="C83" s="30">
        <v>0.18192637941369857</v>
      </c>
      <c r="D83" s="41"/>
      <c r="F83" s="17"/>
      <c r="H83" s="17"/>
      <c r="I83" s="56"/>
    </row>
    <row r="84" spans="2:9" s="2" customFormat="1" ht="12.75">
      <c r="B84" s="39" t="s">
        <v>136</v>
      </c>
      <c r="C84" s="30">
        <v>1.7582245882191776</v>
      </c>
      <c r="D84" s="41"/>
      <c r="F84" s="17"/>
      <c r="H84" s="17"/>
      <c r="I84" s="56"/>
    </row>
    <row r="85" spans="2:9" s="2" customFormat="1" ht="12.75">
      <c r="B85" s="39" t="s">
        <v>101</v>
      </c>
      <c r="C85" s="30">
        <v>0.5602464472273972</v>
      </c>
      <c r="D85" s="41"/>
      <c r="F85" s="17"/>
      <c r="H85" s="17"/>
      <c r="I85" s="56"/>
    </row>
    <row r="86" spans="2:9" s="2" customFormat="1" ht="12.75">
      <c r="B86" s="39" t="s">
        <v>137</v>
      </c>
      <c r="C86" s="30">
        <v>4.150916767660274</v>
      </c>
      <c r="D86" s="41"/>
      <c r="F86" s="17"/>
      <c r="H86" s="17"/>
      <c r="I86" s="56"/>
    </row>
    <row r="87" spans="2:9" s="2" customFormat="1" ht="12.75">
      <c r="B87" s="39" t="s">
        <v>102</v>
      </c>
      <c r="C87" s="30">
        <v>10.726327847013705</v>
      </c>
      <c r="D87" s="41"/>
      <c r="F87" s="17"/>
      <c r="H87" s="17"/>
      <c r="I87" s="56"/>
    </row>
    <row r="88" spans="2:9" s="2" customFormat="1" ht="12.75">
      <c r="B88" s="39" t="s">
        <v>138</v>
      </c>
      <c r="C88" s="30">
        <v>2.0334481443835615</v>
      </c>
      <c r="D88" s="41"/>
      <c r="F88" s="17"/>
      <c r="H88" s="17"/>
      <c r="I88" s="56"/>
    </row>
    <row r="89" spans="2:9" s="2" customFormat="1" ht="12.75">
      <c r="B89" s="62" t="s">
        <v>106</v>
      </c>
      <c r="C89" s="30">
        <v>0.1142825788027397</v>
      </c>
      <c r="D89" s="41"/>
      <c r="F89" s="17"/>
      <c r="H89" s="17"/>
      <c r="I89" s="56"/>
    </row>
    <row r="90" spans="2:9" s="2" customFormat="1" ht="12.75">
      <c r="B90" s="62" t="s">
        <v>107</v>
      </c>
      <c r="C90" s="30">
        <v>2.2451109120136983</v>
      </c>
      <c r="D90" s="41"/>
      <c r="F90" s="17"/>
      <c r="H90" s="17"/>
      <c r="I90" s="56"/>
    </row>
    <row r="91" spans="2:9" s="2" customFormat="1" ht="12.75">
      <c r="B91" s="62" t="s">
        <v>125</v>
      </c>
      <c r="C91" s="30">
        <v>8.196215532065755</v>
      </c>
      <c r="D91" s="41"/>
      <c r="F91" s="17"/>
      <c r="H91" s="17"/>
      <c r="I91" s="56"/>
    </row>
    <row r="92" spans="2:9" s="2" customFormat="1" ht="12.75">
      <c r="B92" s="62" t="s">
        <v>139</v>
      </c>
      <c r="C92" s="30">
        <v>0.24153326575342465</v>
      </c>
      <c r="D92" s="41"/>
      <c r="F92" s="17"/>
      <c r="H92" s="17"/>
      <c r="I92" s="56"/>
    </row>
    <row r="93" spans="2:9" s="2" customFormat="1" ht="12.75">
      <c r="B93" s="62" t="s">
        <v>140</v>
      </c>
      <c r="C93" s="30">
        <v>0.6531593692602738</v>
      </c>
      <c r="D93" s="41"/>
      <c r="F93" s="17"/>
      <c r="H93" s="17"/>
      <c r="I93" s="56"/>
    </row>
    <row r="94" spans="2:9" s="2" customFormat="1" ht="12.75">
      <c r="B94" s="62" t="s">
        <v>141</v>
      </c>
      <c r="C94" s="30">
        <v>1.8976330620821928</v>
      </c>
      <c r="D94" s="41"/>
      <c r="F94" s="17"/>
      <c r="H94" s="17"/>
      <c r="I94" s="56"/>
    </row>
    <row r="95" spans="2:9" s="2" customFormat="1" ht="12.75">
      <c r="B95" s="62" t="s">
        <v>142</v>
      </c>
      <c r="C95" s="30">
        <v>1.300128276328767</v>
      </c>
      <c r="D95" s="41"/>
      <c r="F95" s="17"/>
      <c r="H95" s="17"/>
      <c r="I95" s="56"/>
    </row>
    <row r="96" spans="2:9" s="2" customFormat="1" ht="12.75">
      <c r="B96" s="62" t="s">
        <v>143</v>
      </c>
      <c r="C96" s="30">
        <v>0.026719645561643836</v>
      </c>
      <c r="D96" s="41"/>
      <c r="F96" s="17"/>
      <c r="H96" s="17"/>
      <c r="I96" s="56"/>
    </row>
    <row r="97" spans="2:4" s="2" customFormat="1" ht="12.75">
      <c r="B97" s="52"/>
      <c r="C97" s="30"/>
      <c r="D97" s="41"/>
    </row>
    <row r="98" spans="2:4" s="2" customFormat="1" ht="12.75">
      <c r="B98" s="3" t="s">
        <v>20</v>
      </c>
      <c r="C98" s="21">
        <f>C67+C62+C59+C39+C33+C27</f>
        <v>1089.1138845541825</v>
      </c>
      <c r="D98" s="41"/>
    </row>
    <row r="99" spans="2:4" s="2" customFormat="1" ht="12.75">
      <c r="B99" s="3" t="s">
        <v>110</v>
      </c>
      <c r="C99" s="21">
        <f>'סך התשלומים ששולמו בגין כל סוג'!C37</f>
        <v>608381</v>
      </c>
      <c r="D99" s="41"/>
    </row>
    <row r="100" spans="2:4" s="2" customFormat="1" ht="12.75">
      <c r="B100" s="3"/>
      <c r="C100" s="9"/>
      <c r="D100" s="41"/>
    </row>
    <row r="101" spans="2:4" s="2" customFormat="1" ht="12.75">
      <c r="B101" s="38"/>
      <c r="C101" s="3"/>
      <c r="D101" s="41"/>
    </row>
    <row r="102" spans="2:4" s="2" customFormat="1" ht="12.75">
      <c r="B102" s="6"/>
      <c r="D102" s="41"/>
    </row>
    <row r="103" spans="2:4" s="2" customFormat="1" ht="12.75">
      <c r="B103" s="6"/>
      <c r="D103" s="41"/>
    </row>
    <row r="104" spans="2:4" s="2" customFormat="1" ht="12.75">
      <c r="B104" s="29"/>
      <c r="D104" s="41"/>
    </row>
    <row r="105" s="2" customFormat="1" ht="12.75">
      <c r="D105" s="41"/>
    </row>
    <row r="106" spans="2:4" s="2" customFormat="1" ht="12.75">
      <c r="B106" s="6"/>
      <c r="D106" s="41"/>
    </row>
    <row r="107" spans="2:4" s="2" customFormat="1" ht="12.75">
      <c r="B107" s="6"/>
      <c r="D107" s="41"/>
    </row>
    <row r="108" spans="2:4" s="2" customFormat="1" ht="12.75">
      <c r="B108" s="6"/>
      <c r="D108" s="41"/>
    </row>
    <row r="109" spans="2:4" s="2" customFormat="1" ht="12.75">
      <c r="B109" s="29"/>
      <c r="D109" s="41"/>
    </row>
    <row r="110" s="2" customFormat="1" ht="12.75">
      <c r="D110" s="41"/>
    </row>
    <row r="111" spans="2:4" s="2" customFormat="1" ht="12.75">
      <c r="B111" s="6"/>
      <c r="D111" s="41"/>
    </row>
    <row r="112" spans="2:4" s="2" customFormat="1" ht="12.75">
      <c r="B112" s="6"/>
      <c r="D112" s="41"/>
    </row>
    <row r="113" spans="2:4" s="2" customFormat="1" ht="12.75">
      <c r="B113" s="6"/>
      <c r="D113" s="41"/>
    </row>
    <row r="114" spans="2:4" s="2" customFormat="1" ht="12.75">
      <c r="B114" s="29"/>
      <c r="D114" s="41"/>
    </row>
    <row r="115" s="2" customFormat="1" ht="12.75">
      <c r="D115" s="41"/>
    </row>
    <row r="116" spans="2:4" s="2" customFormat="1" ht="12.75">
      <c r="B116" s="6"/>
      <c r="D116" s="41"/>
    </row>
    <row r="117" spans="2:4" s="2" customFormat="1" ht="12.75">
      <c r="B117" s="6"/>
      <c r="D117" s="41"/>
    </row>
    <row r="118" spans="2:4" s="2" customFormat="1" ht="12.75">
      <c r="B118" s="6"/>
      <c r="D118" s="41"/>
    </row>
    <row r="119" spans="2:4" s="2" customFormat="1" ht="12.75">
      <c r="B119" s="29"/>
      <c r="D119" s="41"/>
    </row>
    <row r="120" s="2" customFormat="1" ht="12.75">
      <c r="D120" s="41"/>
    </row>
    <row r="121" spans="2:4" s="2" customFormat="1" ht="12.75">
      <c r="B121" s="6"/>
      <c r="D121" s="41"/>
    </row>
    <row r="122" spans="2:4" s="2" customFormat="1" ht="12.75">
      <c r="B122" s="6"/>
      <c r="D122" s="41"/>
    </row>
    <row r="123" spans="2:4" s="2" customFormat="1" ht="12.75">
      <c r="B123" s="6"/>
      <c r="D123" s="41"/>
    </row>
    <row r="124" spans="2:4" s="2" customFormat="1" ht="12.75">
      <c r="B124" s="29"/>
      <c r="D124" s="41"/>
    </row>
    <row r="125" s="2" customFormat="1" ht="12.75">
      <c r="D125" s="41"/>
    </row>
    <row r="126" spans="2:4" s="2" customFormat="1" ht="12.75">
      <c r="B126" s="6"/>
      <c r="D126" s="41"/>
    </row>
    <row r="127" spans="2:4" s="2" customFormat="1" ht="12.75">
      <c r="B127" s="6"/>
      <c r="D127" s="41"/>
    </row>
    <row r="128" spans="2:4" s="2" customFormat="1" ht="12.75">
      <c r="B128" s="6"/>
      <c r="D128" s="41"/>
    </row>
    <row r="129" spans="2:4" s="2" customFormat="1" ht="12.75">
      <c r="B129" s="29"/>
      <c r="D129" s="41"/>
    </row>
    <row r="130" s="2" customFormat="1" ht="12.75">
      <c r="D130" s="41"/>
    </row>
    <row r="131" spans="2:4" s="2" customFormat="1" ht="12.75">
      <c r="B131" s="6"/>
      <c r="D131" s="41"/>
    </row>
    <row r="132" spans="2:4" s="2" customFormat="1" ht="12.75">
      <c r="B132" s="6"/>
      <c r="D132" s="41"/>
    </row>
    <row r="133" spans="2:4" s="2" customFormat="1" ht="12.75">
      <c r="B133" s="6"/>
      <c r="D133" s="41"/>
    </row>
    <row r="134" spans="2:4" s="2" customFormat="1" ht="12.75">
      <c r="B134" s="29"/>
      <c r="D134" s="41"/>
    </row>
    <row r="135" s="2" customFormat="1" ht="12.75">
      <c r="D135" s="41"/>
    </row>
    <row r="136" spans="2:4" s="2" customFormat="1" ht="12.75">
      <c r="B136" s="6"/>
      <c r="D136" s="41"/>
    </row>
    <row r="137" spans="2:4" s="2" customFormat="1" ht="12.75">
      <c r="B137" s="6"/>
      <c r="D137" s="41"/>
    </row>
    <row r="138" spans="2:4" s="2" customFormat="1" ht="12.75">
      <c r="B138" s="6"/>
      <c r="D138" s="41"/>
    </row>
    <row r="139" spans="2:4" s="2" customFormat="1" ht="12.75">
      <c r="B139" s="29"/>
      <c r="D139" s="41"/>
    </row>
    <row r="140" s="2" customFormat="1" ht="12.75">
      <c r="D140" s="41"/>
    </row>
    <row r="141" spans="2:4" s="2" customFormat="1" ht="12.75">
      <c r="B141" s="6"/>
      <c r="D141" s="41"/>
    </row>
    <row r="142" spans="2:4" s="2" customFormat="1" ht="12.75">
      <c r="B142" s="6"/>
      <c r="D142" s="41"/>
    </row>
    <row r="143" spans="2:4" s="2" customFormat="1" ht="12.75">
      <c r="B143" s="6"/>
      <c r="D143" s="41"/>
    </row>
    <row r="144" spans="2:4" s="2" customFormat="1" ht="12.75">
      <c r="B144" s="29"/>
      <c r="D144" s="41"/>
    </row>
    <row r="145" s="2" customFormat="1" ht="12.75">
      <c r="D145" s="41"/>
    </row>
    <row r="146" spans="2:4" s="2" customFormat="1" ht="12.75">
      <c r="B146" s="6"/>
      <c r="D146" s="41"/>
    </row>
    <row r="147" spans="2:4" s="2" customFormat="1" ht="12.75">
      <c r="B147" s="6"/>
      <c r="D147" s="41"/>
    </row>
    <row r="148" spans="2:4" s="2" customFormat="1" ht="12.75">
      <c r="B148" s="6"/>
      <c r="D148" s="41"/>
    </row>
    <row r="149" spans="2:4" s="2" customFormat="1" ht="12.75">
      <c r="B149" s="29"/>
      <c r="D149" s="41"/>
    </row>
    <row r="150" s="2" customFormat="1" ht="12.75">
      <c r="D150" s="41"/>
    </row>
    <row r="151" spans="2:4" s="2" customFormat="1" ht="12.75">
      <c r="B151" s="6"/>
      <c r="D151" s="41"/>
    </row>
    <row r="152" spans="2:4" s="2" customFormat="1" ht="12.75">
      <c r="B152" s="6"/>
      <c r="D152" s="41"/>
    </row>
    <row r="153" spans="2:4" s="2" customFormat="1" ht="12.75">
      <c r="B153" s="6"/>
      <c r="D153" s="41"/>
    </row>
    <row r="154" spans="2:4" s="2" customFormat="1" ht="12.75">
      <c r="B154" s="29"/>
      <c r="D154" s="41"/>
    </row>
    <row r="155" s="2" customFormat="1" ht="12.75">
      <c r="D155" s="41"/>
    </row>
    <row r="156" spans="2:4" s="2" customFormat="1" ht="12.75">
      <c r="B156" s="6"/>
      <c r="D156" s="41"/>
    </row>
    <row r="157" spans="2:4" s="2" customFormat="1" ht="12.75">
      <c r="B157" s="6"/>
      <c r="D157" s="41"/>
    </row>
    <row r="158" spans="2:4" s="2" customFormat="1" ht="12.75">
      <c r="B158" s="6"/>
      <c r="D158" s="41"/>
    </row>
    <row r="159" spans="2:4" s="2" customFormat="1" ht="12.75">
      <c r="B159" s="29"/>
      <c r="D159" s="41"/>
    </row>
    <row r="160" s="2" customFormat="1" ht="12.75">
      <c r="D160" s="41"/>
    </row>
    <row r="161" spans="2:4" s="2" customFormat="1" ht="12.75">
      <c r="B161" s="6"/>
      <c r="D161" s="41"/>
    </row>
    <row r="162" spans="2:4" s="2" customFormat="1" ht="12.75">
      <c r="B162" s="6"/>
      <c r="D162" s="41"/>
    </row>
    <row r="163" spans="2:4" s="2" customFormat="1" ht="12.75">
      <c r="B163" s="6"/>
      <c r="D163" s="41"/>
    </row>
    <row r="164" spans="2:4" s="2" customFormat="1" ht="12.75">
      <c r="B164" s="29"/>
      <c r="D164" s="41"/>
    </row>
    <row r="165" s="2" customFormat="1" ht="12.75">
      <c r="D165" s="41"/>
    </row>
    <row r="166" spans="2:4" s="2" customFormat="1" ht="12.75">
      <c r="B166" s="6"/>
      <c r="D166" s="41"/>
    </row>
    <row r="167" spans="2:4" s="2" customFormat="1" ht="12.75">
      <c r="B167" s="6"/>
      <c r="D167" s="41"/>
    </row>
    <row r="168" spans="2:4" s="2" customFormat="1" ht="12.75">
      <c r="B168" s="6"/>
      <c r="D168" s="41"/>
    </row>
    <row r="169" spans="2:4" s="2" customFormat="1" ht="12.75">
      <c r="B169" s="29"/>
      <c r="D169" s="41"/>
    </row>
    <row r="170" s="2" customFormat="1" ht="12.75">
      <c r="D170" s="41"/>
    </row>
    <row r="171" spans="2:4" s="2" customFormat="1" ht="12.75">
      <c r="B171" s="6"/>
      <c r="D171" s="41"/>
    </row>
    <row r="172" spans="2:4" s="2" customFormat="1" ht="12.75">
      <c r="B172" s="6"/>
      <c r="D172" s="41"/>
    </row>
    <row r="173" spans="2:4" s="2" customFormat="1" ht="12.75">
      <c r="B173" s="6"/>
      <c r="D173" s="41"/>
    </row>
    <row r="174" spans="2:4" s="2" customFormat="1" ht="12.75">
      <c r="B174" s="29"/>
      <c r="D174" s="41"/>
    </row>
    <row r="175" s="2" customFormat="1" ht="12.75">
      <c r="D175" s="41"/>
    </row>
    <row r="176" spans="2:4" s="2" customFormat="1" ht="12.75">
      <c r="B176" s="6"/>
      <c r="D176" s="41"/>
    </row>
    <row r="177" spans="2:4" s="2" customFormat="1" ht="12.75">
      <c r="B177" s="6"/>
      <c r="D177" s="41"/>
    </row>
    <row r="178" spans="2:4" s="2" customFormat="1" ht="12.75">
      <c r="B178" s="6"/>
      <c r="D178" s="41"/>
    </row>
    <row r="179" spans="2:4" s="2" customFormat="1" ht="12.75">
      <c r="B179" s="29"/>
      <c r="D179" s="41"/>
    </row>
    <row r="180" s="2" customFormat="1" ht="12.75">
      <c r="D180" s="41"/>
    </row>
    <row r="181" spans="2:4" s="2" customFormat="1" ht="12.75">
      <c r="B181" s="6"/>
      <c r="D181" s="41"/>
    </row>
    <row r="182" spans="2:4" s="2" customFormat="1" ht="12.75">
      <c r="B182" s="6"/>
      <c r="D182" s="41"/>
    </row>
    <row r="183" spans="2:4" s="2" customFormat="1" ht="12.75">
      <c r="B183" s="6"/>
      <c r="D183" s="41"/>
    </row>
    <row r="184" spans="2:4" s="2" customFormat="1" ht="12.75">
      <c r="B184" s="29"/>
      <c r="D184" s="41"/>
    </row>
    <row r="185" s="2" customFormat="1" ht="12.75">
      <c r="D185" s="41"/>
    </row>
    <row r="186" spans="2:4" s="2" customFormat="1" ht="12.75">
      <c r="B186" s="6"/>
      <c r="D186" s="41"/>
    </row>
    <row r="187" spans="2:4" s="2" customFormat="1" ht="12.75">
      <c r="B187" s="6"/>
      <c r="D187" s="41"/>
    </row>
    <row r="188" spans="2:4" s="2" customFormat="1" ht="12.75">
      <c r="B188" s="6"/>
      <c r="D188" s="41"/>
    </row>
    <row r="189" spans="2:4" s="2" customFormat="1" ht="12.75">
      <c r="B189" s="29"/>
      <c r="D189" s="41"/>
    </row>
    <row r="190" s="2" customFormat="1" ht="12.75">
      <c r="D190" s="41"/>
    </row>
    <row r="191" spans="2:4" s="2" customFormat="1" ht="12.75">
      <c r="B191" s="6"/>
      <c r="D191" s="41"/>
    </row>
    <row r="192" spans="2:4" s="2" customFormat="1" ht="12.75">
      <c r="B192" s="6"/>
      <c r="D192" s="41"/>
    </row>
    <row r="193" spans="2:4" s="2" customFormat="1" ht="12.75">
      <c r="B193" s="6"/>
      <c r="D193" s="41"/>
    </row>
    <row r="194" spans="2:4" s="2" customFormat="1" ht="12.75">
      <c r="B194" s="29"/>
      <c r="D194" s="41"/>
    </row>
    <row r="195" s="2" customFormat="1" ht="12.75">
      <c r="D195" s="41"/>
    </row>
    <row r="196" spans="2:4" s="2" customFormat="1" ht="12.75">
      <c r="B196" s="6"/>
      <c r="D196" s="41"/>
    </row>
    <row r="197" spans="2:4" s="2" customFormat="1" ht="12.75">
      <c r="B197" s="6"/>
      <c r="D197" s="41"/>
    </row>
    <row r="198" spans="2:4" s="2" customFormat="1" ht="12.75">
      <c r="B198" s="6"/>
      <c r="D198" s="41"/>
    </row>
    <row r="199" spans="2:4" s="2" customFormat="1" ht="12.75">
      <c r="B199" s="29"/>
      <c r="D199" s="41"/>
    </row>
    <row r="200" s="2" customFormat="1" ht="12.75">
      <c r="D200" s="41"/>
    </row>
    <row r="201" spans="2:4" s="2" customFormat="1" ht="12.75">
      <c r="B201" s="6"/>
      <c r="D201" s="41"/>
    </row>
    <row r="202" spans="2:4" s="2" customFormat="1" ht="12.75">
      <c r="B202" s="6"/>
      <c r="D202" s="41"/>
    </row>
    <row r="203" spans="2:4" s="2" customFormat="1" ht="12.75">
      <c r="B203" s="6"/>
      <c r="D203" s="41"/>
    </row>
    <row r="204" spans="2:4" s="2" customFormat="1" ht="12.75">
      <c r="B204" s="29"/>
      <c r="D204" s="41"/>
    </row>
    <row r="205" s="2" customFormat="1" ht="12.75">
      <c r="D205" s="41"/>
    </row>
    <row r="206" spans="2:4" s="2" customFormat="1" ht="12.75">
      <c r="B206" s="6"/>
      <c r="D206" s="41"/>
    </row>
    <row r="207" spans="2:4" s="2" customFormat="1" ht="12.75">
      <c r="B207" s="6"/>
      <c r="D207" s="41"/>
    </row>
    <row r="208" spans="2:4" s="2" customFormat="1" ht="12.75">
      <c r="B208" s="6"/>
      <c r="D208" s="41"/>
    </row>
    <row r="209" spans="2:4" s="2" customFormat="1" ht="12.75">
      <c r="B209" s="29"/>
      <c r="D209" s="41"/>
    </row>
    <row r="210" s="2" customFormat="1" ht="12.75">
      <c r="D210" s="41"/>
    </row>
    <row r="211" spans="2:4" s="2" customFormat="1" ht="12.75">
      <c r="B211" s="6"/>
      <c r="D211" s="41"/>
    </row>
    <row r="212" spans="2:4" s="2" customFormat="1" ht="12.75">
      <c r="B212" s="6"/>
      <c r="D212" s="41"/>
    </row>
    <row r="213" spans="2:4" s="2" customFormat="1" ht="12.75">
      <c r="B213" s="6"/>
      <c r="D213" s="41"/>
    </row>
    <row r="214" spans="2:4" s="2" customFormat="1" ht="12.75">
      <c r="B214" s="29"/>
      <c r="D214" s="41"/>
    </row>
    <row r="215" s="2" customFormat="1" ht="12.75">
      <c r="D215" s="41"/>
    </row>
    <row r="216" spans="2:4" s="2" customFormat="1" ht="12.75">
      <c r="B216" s="6"/>
      <c r="D216" s="41"/>
    </row>
    <row r="217" spans="2:4" s="2" customFormat="1" ht="12.75">
      <c r="B217" s="6"/>
      <c r="D217" s="41"/>
    </row>
    <row r="218" spans="2:4" s="2" customFormat="1" ht="12.75">
      <c r="B218" s="6"/>
      <c r="D218" s="41"/>
    </row>
    <row r="219" spans="2:4" s="2" customFormat="1" ht="12.75">
      <c r="B219" s="29"/>
      <c r="D219" s="41"/>
    </row>
    <row r="220" s="2" customFormat="1" ht="12.75">
      <c r="D220" s="41"/>
    </row>
    <row r="221" spans="2:4" s="2" customFormat="1" ht="12.75">
      <c r="B221" s="6"/>
      <c r="D221" s="41"/>
    </row>
    <row r="222" spans="2:4" s="2" customFormat="1" ht="12.75">
      <c r="B222" s="6"/>
      <c r="D222" s="41"/>
    </row>
    <row r="223" spans="2:4" s="2" customFormat="1" ht="12.75">
      <c r="B223" s="6"/>
      <c r="D223" s="41"/>
    </row>
    <row r="224" spans="2:4" s="2" customFormat="1" ht="12.75">
      <c r="B224" s="29"/>
      <c r="D224" s="41"/>
    </row>
    <row r="225" s="2" customFormat="1" ht="12.75">
      <c r="D225" s="41"/>
    </row>
    <row r="226" spans="2:4" s="2" customFormat="1" ht="12.75">
      <c r="B226" s="6"/>
      <c r="D226" s="41"/>
    </row>
    <row r="227" spans="2:4" s="2" customFormat="1" ht="12.75">
      <c r="B227" s="6"/>
      <c r="D227" s="41"/>
    </row>
    <row r="228" spans="2:4" s="2" customFormat="1" ht="12.75">
      <c r="B228" s="6"/>
      <c r="D228" s="41"/>
    </row>
    <row r="229" spans="2:4" s="2" customFormat="1" ht="12.75">
      <c r="B229" s="29"/>
      <c r="D229" s="41"/>
    </row>
    <row r="230" s="2" customFormat="1" ht="12.75">
      <c r="D230" s="41"/>
    </row>
    <row r="231" spans="2:4" s="2" customFormat="1" ht="12.75">
      <c r="B231" s="6"/>
      <c r="D231" s="41"/>
    </row>
    <row r="232" spans="2:4" s="2" customFormat="1" ht="12.75">
      <c r="B232" s="6"/>
      <c r="D232" s="41"/>
    </row>
    <row r="233" spans="2:4" s="2" customFormat="1" ht="12.75">
      <c r="B233" s="6"/>
      <c r="D233" s="41"/>
    </row>
    <row r="234" spans="2:4" s="2" customFormat="1" ht="12.75">
      <c r="B234" s="29"/>
      <c r="D234" s="41"/>
    </row>
    <row r="235" s="2" customFormat="1" ht="12.75">
      <c r="D235" s="41"/>
    </row>
    <row r="236" spans="2:4" s="2" customFormat="1" ht="12.75">
      <c r="B236" s="6"/>
      <c r="D236" s="41"/>
    </row>
    <row r="237" spans="2:4" s="2" customFormat="1" ht="12.75">
      <c r="B237" s="6"/>
      <c r="D237" s="41"/>
    </row>
    <row r="238" spans="2:4" s="2" customFormat="1" ht="12.75">
      <c r="B238" s="6"/>
      <c r="D238" s="41"/>
    </row>
    <row r="239" spans="2:4" s="2" customFormat="1" ht="12.75">
      <c r="B239" s="29"/>
      <c r="D239" s="41"/>
    </row>
    <row r="240" s="2" customFormat="1" ht="12.75">
      <c r="D240" s="41"/>
    </row>
    <row r="241" spans="2:4" s="2" customFormat="1" ht="12.75">
      <c r="B241" s="6"/>
      <c r="D241" s="41"/>
    </row>
    <row r="242" spans="2:4" s="2" customFormat="1" ht="12.75">
      <c r="B242" s="6"/>
      <c r="D242" s="41"/>
    </row>
    <row r="243" spans="2:4" s="2" customFormat="1" ht="12.75">
      <c r="B243" s="6"/>
      <c r="D243" s="41"/>
    </row>
    <row r="244" spans="2:4" s="2" customFormat="1" ht="12.75">
      <c r="B244" s="29"/>
      <c r="D244" s="41"/>
    </row>
    <row r="245" s="2" customFormat="1" ht="12.75">
      <c r="D245" s="41"/>
    </row>
    <row r="246" spans="2:4" s="2" customFormat="1" ht="12.75">
      <c r="B246" s="6"/>
      <c r="D246" s="41"/>
    </row>
    <row r="247" spans="2:4" s="2" customFormat="1" ht="12.75">
      <c r="B247" s="6"/>
      <c r="D247" s="41"/>
    </row>
    <row r="248" spans="2:4" s="2" customFormat="1" ht="12.75">
      <c r="B248" s="6"/>
      <c r="D248" s="41"/>
    </row>
    <row r="249" spans="2:4" s="2" customFormat="1" ht="12.75">
      <c r="B249" s="29"/>
      <c r="D249" s="41"/>
    </row>
    <row r="250" s="2" customFormat="1" ht="12.75">
      <c r="D250" s="41"/>
    </row>
    <row r="251" spans="2:4" s="2" customFormat="1" ht="12.75">
      <c r="B251" s="6"/>
      <c r="D251" s="41"/>
    </row>
    <row r="252" spans="2:4" s="2" customFormat="1" ht="12.75">
      <c r="B252" s="6"/>
      <c r="D252" s="41"/>
    </row>
    <row r="253" spans="2:4" s="2" customFormat="1" ht="12.75">
      <c r="B253" s="6"/>
      <c r="D253" s="41"/>
    </row>
    <row r="254" spans="2:4" s="2" customFormat="1" ht="12.75">
      <c r="B254" s="29"/>
      <c r="D254" s="41"/>
    </row>
    <row r="255" s="2" customFormat="1" ht="12.75">
      <c r="D255" s="41"/>
    </row>
    <row r="256" spans="2:4" s="2" customFormat="1" ht="12.75">
      <c r="B256" s="6"/>
      <c r="D256" s="41"/>
    </row>
    <row r="257" spans="2:4" s="2" customFormat="1" ht="12.75">
      <c r="B257" s="6"/>
      <c r="D257" s="41"/>
    </row>
    <row r="258" spans="2:4" s="2" customFormat="1" ht="12.75">
      <c r="B258" s="6"/>
      <c r="D258" s="41"/>
    </row>
    <row r="259" spans="2:4" s="2" customFormat="1" ht="12.75">
      <c r="B259" s="29"/>
      <c r="D259" s="41"/>
    </row>
    <row r="260" s="2" customFormat="1" ht="12.75">
      <c r="D260" s="41"/>
    </row>
    <row r="261" spans="2:4" s="2" customFormat="1" ht="12.75">
      <c r="B261" s="6"/>
      <c r="D261" s="41"/>
    </row>
    <row r="262" spans="2:4" s="2" customFormat="1" ht="12.75">
      <c r="B262" s="6"/>
      <c r="D262" s="41"/>
    </row>
    <row r="263" spans="2:4" s="2" customFormat="1" ht="12.75">
      <c r="B263" s="6"/>
      <c r="D263" s="41"/>
    </row>
    <row r="264" spans="2:4" s="2" customFormat="1" ht="12.75">
      <c r="B264" s="29"/>
      <c r="D264" s="41"/>
    </row>
    <row r="265" s="2" customFormat="1" ht="12.75">
      <c r="D265" s="41"/>
    </row>
    <row r="266" spans="2:4" s="2" customFormat="1" ht="12.75">
      <c r="B266" s="6"/>
      <c r="D266" s="41"/>
    </row>
    <row r="267" spans="2:4" s="2" customFormat="1" ht="12.75">
      <c r="B267" s="6"/>
      <c r="D267" s="41"/>
    </row>
    <row r="268" s="2" customFormat="1" ht="12.75">
      <c r="D268" s="41"/>
    </row>
    <row r="269" spans="2:4" s="2" customFormat="1" ht="12.75">
      <c r="B269" s="28"/>
      <c r="D269" s="41"/>
    </row>
    <row r="270" spans="2:4" s="2" customFormat="1" ht="12.75">
      <c r="B270" s="6"/>
      <c r="D270" s="41"/>
    </row>
    <row r="271" spans="2:4" s="2" customFormat="1" ht="12.75">
      <c r="B271" s="6"/>
      <c r="D271" s="41"/>
    </row>
    <row r="272" spans="2:4" s="2" customFormat="1" ht="12.75">
      <c r="B272" s="29"/>
      <c r="D272" s="41"/>
    </row>
    <row r="273" s="2" customFormat="1" ht="12.75">
      <c r="D273" s="41"/>
    </row>
    <row r="274" spans="2:4" s="2" customFormat="1" ht="12.75">
      <c r="B274" s="6"/>
      <c r="D274" s="41"/>
    </row>
    <row r="275" spans="2:4" s="2" customFormat="1" ht="12.75">
      <c r="B275" s="6"/>
      <c r="D275" s="41"/>
    </row>
    <row r="276" s="2" customFormat="1" ht="12.75">
      <c r="D276" s="41"/>
    </row>
    <row r="277" spans="2:4" s="2" customFormat="1" ht="12.75">
      <c r="B277" s="28"/>
      <c r="D277" s="41"/>
    </row>
    <row r="278" spans="2:4" s="2" customFormat="1" ht="12.75">
      <c r="B278" s="6"/>
      <c r="D278" s="41"/>
    </row>
    <row r="279" spans="2:4" s="2" customFormat="1" ht="12.75">
      <c r="B279" s="6"/>
      <c r="D279" s="41"/>
    </row>
    <row r="280" spans="2:4" s="2" customFormat="1" ht="12.75">
      <c r="B280" s="29"/>
      <c r="D280" s="41"/>
    </row>
    <row r="281" s="2" customFormat="1" ht="12.75">
      <c r="D281" s="41"/>
    </row>
    <row r="282" spans="2:4" s="2" customFormat="1" ht="12.75">
      <c r="B282" s="6"/>
      <c r="D282" s="41"/>
    </row>
    <row r="283" spans="2:4" s="2" customFormat="1" ht="12.75">
      <c r="B283" s="6"/>
      <c r="D283" s="41"/>
    </row>
    <row r="284" s="2" customFormat="1" ht="12.75">
      <c r="D284" s="41"/>
    </row>
    <row r="285" spans="2:4" s="2" customFormat="1" ht="12.75">
      <c r="B285" s="28"/>
      <c r="D285" s="41"/>
    </row>
    <row r="286" spans="2:4" s="2" customFormat="1" ht="12.75">
      <c r="B286" s="6"/>
      <c r="D286" s="41"/>
    </row>
    <row r="287" spans="2:4" s="2" customFormat="1" ht="12.75">
      <c r="B287" s="6"/>
      <c r="D287" s="41"/>
    </row>
    <row r="288" spans="2:4" s="2" customFormat="1" ht="12.75">
      <c r="B288" s="29"/>
      <c r="D288" s="41"/>
    </row>
    <row r="289" s="2" customFormat="1" ht="12.75">
      <c r="D289" s="41"/>
    </row>
    <row r="290" spans="2:4" s="2" customFormat="1" ht="12.75">
      <c r="B290" s="6"/>
      <c r="D290" s="41"/>
    </row>
    <row r="291" spans="2:4" s="2" customFormat="1" ht="12.75">
      <c r="B291" s="6"/>
      <c r="D291" s="41"/>
    </row>
    <row r="292" s="2" customFormat="1" ht="12.75">
      <c r="D292" s="41"/>
    </row>
    <row r="293" spans="2:4" s="2" customFormat="1" ht="12.75">
      <c r="B293" s="28"/>
      <c r="D293" s="41"/>
    </row>
    <row r="294" spans="2:4" s="2" customFormat="1" ht="12.75">
      <c r="B294" s="6"/>
      <c r="D294" s="41"/>
    </row>
    <row r="295" spans="2:4" s="2" customFormat="1" ht="12.75">
      <c r="B295" s="6"/>
      <c r="D295" s="41"/>
    </row>
    <row r="296" spans="2:4" s="2" customFormat="1" ht="12.75">
      <c r="B296" s="29"/>
      <c r="D296" s="41"/>
    </row>
    <row r="297" s="2" customFormat="1" ht="12.75">
      <c r="D297" s="41"/>
    </row>
    <row r="298" spans="2:4" s="2" customFormat="1" ht="12.75">
      <c r="B298" s="6"/>
      <c r="D298" s="41"/>
    </row>
    <row r="299" spans="2:4" s="2" customFormat="1" ht="12.75">
      <c r="B299" s="6"/>
      <c r="D299" s="41"/>
    </row>
    <row r="300" s="2" customFormat="1" ht="12.75">
      <c r="D300" s="41"/>
    </row>
    <row r="301" spans="2:4" s="2" customFormat="1" ht="12.75">
      <c r="B301" s="28"/>
      <c r="D301" s="41"/>
    </row>
    <row r="302" spans="2:4" s="2" customFormat="1" ht="12.75">
      <c r="B302" s="6"/>
      <c r="D302" s="41"/>
    </row>
    <row r="303" spans="2:4" s="2" customFormat="1" ht="12.75">
      <c r="B303" s="6"/>
      <c r="D303" s="41"/>
    </row>
    <row r="304" spans="2:4" s="2" customFormat="1" ht="12.75">
      <c r="B304" s="29"/>
      <c r="D304" s="41"/>
    </row>
    <row r="305" s="2" customFormat="1" ht="12.75">
      <c r="D305" s="41"/>
    </row>
    <row r="306" spans="2:4" s="2" customFormat="1" ht="12.75">
      <c r="B306" s="6"/>
      <c r="D306" s="41"/>
    </row>
    <row r="307" spans="2:4" s="2" customFormat="1" ht="12.75">
      <c r="B307" s="6"/>
      <c r="D307" s="41"/>
    </row>
    <row r="308" s="2" customFormat="1" ht="12.75">
      <c r="D308" s="41"/>
    </row>
    <row r="309" spans="2:4" s="2" customFormat="1" ht="12.75">
      <c r="B309" s="28"/>
      <c r="D309" s="41"/>
    </row>
    <row r="310" spans="2:4" s="2" customFormat="1" ht="12.75">
      <c r="B310" s="6"/>
      <c r="D310" s="41"/>
    </row>
    <row r="311" spans="2:4" s="2" customFormat="1" ht="12.75">
      <c r="B311" s="6"/>
      <c r="D311" s="41"/>
    </row>
    <row r="312" spans="2:4" s="2" customFormat="1" ht="12.75">
      <c r="B312" s="29"/>
      <c r="D312" s="41"/>
    </row>
    <row r="313" s="2" customFormat="1" ht="12.75">
      <c r="D313" s="41"/>
    </row>
    <row r="314" spans="2:4" s="2" customFormat="1" ht="12.75">
      <c r="B314" s="6"/>
      <c r="D314" s="41"/>
    </row>
    <row r="315" spans="2:4" s="2" customFormat="1" ht="12.75">
      <c r="B315" s="6"/>
      <c r="D315" s="41"/>
    </row>
    <row r="316" s="2" customFormat="1" ht="12.75">
      <c r="D316" s="41"/>
    </row>
    <row r="317" spans="2:4" s="2" customFormat="1" ht="12.75">
      <c r="B317" s="28"/>
      <c r="D317" s="41"/>
    </row>
    <row r="318" spans="2:4" s="2" customFormat="1" ht="12.75">
      <c r="B318" s="6"/>
      <c r="D318" s="41"/>
    </row>
    <row r="319" spans="2:4" s="2" customFormat="1" ht="12.75">
      <c r="B319" s="6"/>
      <c r="D319" s="41"/>
    </row>
    <row r="320" spans="2:4" s="2" customFormat="1" ht="12.75">
      <c r="B320" s="29"/>
      <c r="D320" s="41"/>
    </row>
    <row r="321" s="2" customFormat="1" ht="12.75">
      <c r="D321" s="41"/>
    </row>
    <row r="322" spans="2:4" s="2" customFormat="1" ht="12.75">
      <c r="B322" s="6"/>
      <c r="D322" s="41"/>
    </row>
    <row r="323" spans="2:4" s="2" customFormat="1" ht="12.75">
      <c r="B323" s="6"/>
      <c r="D323" s="41"/>
    </row>
    <row r="324" s="2" customFormat="1" ht="12.75">
      <c r="D324" s="41"/>
    </row>
    <row r="325" spans="2:4" s="2" customFormat="1" ht="12.75">
      <c r="B325" s="28"/>
      <c r="D325" s="41"/>
    </row>
    <row r="326" spans="2:4" s="2" customFormat="1" ht="12.75">
      <c r="B326" s="6"/>
      <c r="D326" s="41"/>
    </row>
    <row r="327" spans="2:4" s="2" customFormat="1" ht="12.75">
      <c r="B327" s="6"/>
      <c r="D327" s="41"/>
    </row>
    <row r="328" spans="2:4" s="2" customFormat="1" ht="12.75">
      <c r="B328" s="29"/>
      <c r="D328" s="41"/>
    </row>
    <row r="329" s="2" customFormat="1" ht="12.75">
      <c r="D329" s="41"/>
    </row>
    <row r="330" spans="2:4" s="2" customFormat="1" ht="12.75">
      <c r="B330" s="6"/>
      <c r="D330" s="41"/>
    </row>
    <row r="331" spans="2:4" s="2" customFormat="1" ht="12.75">
      <c r="B331" s="6"/>
      <c r="D331" s="41"/>
    </row>
    <row r="332" s="2" customFormat="1" ht="12.75">
      <c r="D332" s="41"/>
    </row>
    <row r="333" spans="2:4" s="2" customFormat="1" ht="12.75">
      <c r="B333" s="28"/>
      <c r="D333" s="41"/>
    </row>
    <row r="334" spans="2:4" s="2" customFormat="1" ht="12.75">
      <c r="B334" s="6"/>
      <c r="D334" s="41"/>
    </row>
    <row r="335" spans="2:4" s="2" customFormat="1" ht="12.75">
      <c r="B335" s="6"/>
      <c r="D335" s="41"/>
    </row>
    <row r="336" spans="2:4" s="2" customFormat="1" ht="12.75">
      <c r="B336" s="29"/>
      <c r="D336" s="41"/>
    </row>
    <row r="337" s="2" customFormat="1" ht="12.75">
      <c r="D337" s="41"/>
    </row>
    <row r="338" spans="2:4" s="2" customFormat="1" ht="12.75">
      <c r="B338" s="6"/>
      <c r="D338" s="41"/>
    </row>
    <row r="339" spans="2:4" s="2" customFormat="1" ht="12.75">
      <c r="B339" s="6"/>
      <c r="D339" s="41"/>
    </row>
    <row r="340" s="2" customFormat="1" ht="12.75">
      <c r="D340" s="41"/>
    </row>
    <row r="341" spans="2:4" s="2" customFormat="1" ht="12.75">
      <c r="B341" s="28"/>
      <c r="D341" s="41"/>
    </row>
    <row r="342" spans="2:4" s="2" customFormat="1" ht="12.75">
      <c r="B342" s="6"/>
      <c r="D342" s="41"/>
    </row>
    <row r="343" spans="2:4" s="2" customFormat="1" ht="12.75">
      <c r="B343" s="6"/>
      <c r="D343" s="41"/>
    </row>
    <row r="344" spans="2:4" s="2" customFormat="1" ht="12.75">
      <c r="B344" s="29"/>
      <c r="D344" s="41"/>
    </row>
    <row r="345" s="2" customFormat="1" ht="12.75">
      <c r="D345" s="41"/>
    </row>
    <row r="346" spans="2:4" s="2" customFormat="1" ht="12.75">
      <c r="B346" s="6"/>
      <c r="D346" s="41"/>
    </row>
    <row r="347" spans="2:4" s="2" customFormat="1" ht="12.75">
      <c r="B347" s="6"/>
      <c r="D347" s="41"/>
    </row>
    <row r="348" s="2" customFormat="1" ht="12.75">
      <c r="D348" s="41"/>
    </row>
    <row r="349" spans="2:4" s="2" customFormat="1" ht="12.75">
      <c r="B349" s="28"/>
      <c r="D349" s="41"/>
    </row>
    <row r="350" spans="2:4" s="2" customFormat="1" ht="12.75">
      <c r="B350" s="6"/>
      <c r="D350" s="41"/>
    </row>
    <row r="351" spans="2:4" s="2" customFormat="1" ht="12.75">
      <c r="B351" s="6"/>
      <c r="D351" s="41"/>
    </row>
    <row r="352" spans="2:4" s="2" customFormat="1" ht="12.75">
      <c r="B352" s="29"/>
      <c r="D352" s="41"/>
    </row>
    <row r="353" s="2" customFormat="1" ht="12.75">
      <c r="D353" s="41"/>
    </row>
    <row r="354" spans="2:4" s="2" customFormat="1" ht="12.75">
      <c r="B354" s="6"/>
      <c r="D354" s="41"/>
    </row>
    <row r="355" spans="2:4" s="2" customFormat="1" ht="12.75">
      <c r="B355" s="6"/>
      <c r="D355" s="41"/>
    </row>
    <row r="356" s="2" customFormat="1" ht="12.75">
      <c r="D356" s="41"/>
    </row>
    <row r="357" spans="2:4" s="2" customFormat="1" ht="12.75">
      <c r="B357" s="28"/>
      <c r="D357" s="41"/>
    </row>
    <row r="358" spans="2:4" s="2" customFormat="1" ht="12.75">
      <c r="B358" s="6"/>
      <c r="D358" s="41"/>
    </row>
    <row r="359" spans="2:4" s="2" customFormat="1" ht="12.75">
      <c r="B359" s="6"/>
      <c r="D359" s="41"/>
    </row>
    <row r="360" spans="2:4" s="2" customFormat="1" ht="12.75">
      <c r="B360" s="29"/>
      <c r="D360" s="41"/>
    </row>
    <row r="361" s="2" customFormat="1" ht="12.75">
      <c r="D361" s="41"/>
    </row>
    <row r="362" spans="2:4" s="2" customFormat="1" ht="12.75">
      <c r="B362" s="6"/>
      <c r="D362" s="41"/>
    </row>
    <row r="363" spans="2:4" s="2" customFormat="1" ht="12.75">
      <c r="B363" s="6"/>
      <c r="D363" s="41"/>
    </row>
    <row r="364" s="2" customFormat="1" ht="12.75">
      <c r="D364" s="41"/>
    </row>
    <row r="365" spans="2:4" s="2" customFormat="1" ht="12.75">
      <c r="B365" s="28"/>
      <c r="D365" s="41"/>
    </row>
    <row r="366" spans="2:4" s="2" customFormat="1" ht="12.75">
      <c r="B366" s="6"/>
      <c r="D366" s="41"/>
    </row>
    <row r="367" spans="2:4" s="2" customFormat="1" ht="12.75">
      <c r="B367" s="6"/>
      <c r="D367" s="41"/>
    </row>
    <row r="368" spans="2:4" s="2" customFormat="1" ht="12.75">
      <c r="B368" s="29"/>
      <c r="D368" s="41"/>
    </row>
    <row r="369" s="2" customFormat="1" ht="12.75">
      <c r="D369" s="41"/>
    </row>
    <row r="370" spans="2:4" s="2" customFormat="1" ht="12.75">
      <c r="B370" s="6"/>
      <c r="D370" s="41"/>
    </row>
    <row r="371" spans="2:4" s="2" customFormat="1" ht="12.75">
      <c r="B371" s="6"/>
      <c r="D371" s="41"/>
    </row>
    <row r="372" s="2" customFormat="1" ht="12.75">
      <c r="D372" s="41"/>
    </row>
    <row r="373" spans="2:4" s="2" customFormat="1" ht="12.75">
      <c r="B373" s="28"/>
      <c r="D373" s="41"/>
    </row>
    <row r="374" spans="2:4" s="2" customFormat="1" ht="12.75">
      <c r="B374" s="6"/>
      <c r="D374" s="41"/>
    </row>
    <row r="375" spans="2:4" s="2" customFormat="1" ht="12.75">
      <c r="B375" s="6"/>
      <c r="D375" s="41"/>
    </row>
    <row r="376" spans="2:4" s="2" customFormat="1" ht="12.75">
      <c r="B376" s="29"/>
      <c r="D376" s="41"/>
    </row>
    <row r="377" s="2" customFormat="1" ht="12.75">
      <c r="D377" s="41"/>
    </row>
    <row r="378" spans="2:4" s="2" customFormat="1" ht="12.75">
      <c r="B378" s="6"/>
      <c r="D378" s="41"/>
    </row>
    <row r="379" spans="2:4" s="2" customFormat="1" ht="12.75">
      <c r="B379" s="6"/>
      <c r="D379" s="41"/>
    </row>
    <row r="380" s="2" customFormat="1" ht="12.75">
      <c r="D380" s="41"/>
    </row>
    <row r="381" spans="2:4" s="2" customFormat="1" ht="12.75">
      <c r="B381" s="28"/>
      <c r="D381" s="41"/>
    </row>
    <row r="382" spans="2:4" s="2" customFormat="1" ht="12.75">
      <c r="B382" s="6"/>
      <c r="D382" s="41"/>
    </row>
    <row r="383" spans="2:4" s="2" customFormat="1" ht="12.75">
      <c r="B383" s="6"/>
      <c r="D383" s="41"/>
    </row>
    <row r="384" spans="2:4" s="2" customFormat="1" ht="12.75">
      <c r="B384" s="29"/>
      <c r="D384" s="41"/>
    </row>
    <row r="385" s="2" customFormat="1" ht="12.75">
      <c r="D385" s="41"/>
    </row>
    <row r="386" spans="2:4" s="2" customFormat="1" ht="12.75">
      <c r="B386" s="6"/>
      <c r="D386" s="41"/>
    </row>
    <row r="387" spans="2:4" s="2" customFormat="1" ht="12.75">
      <c r="B387" s="6"/>
      <c r="D387" s="41"/>
    </row>
    <row r="388" s="2" customFormat="1" ht="12.75">
      <c r="D388" s="41"/>
    </row>
    <row r="389" spans="2:4" s="2" customFormat="1" ht="12.75">
      <c r="B389" s="28"/>
      <c r="D389" s="41"/>
    </row>
    <row r="390" spans="2:4" s="2" customFormat="1" ht="12.75">
      <c r="B390" s="6"/>
      <c r="D390" s="41"/>
    </row>
    <row r="391" spans="2:4" s="2" customFormat="1" ht="12.75">
      <c r="B391" s="6"/>
      <c r="D391" s="41"/>
    </row>
    <row r="392" spans="2:4" s="2" customFormat="1" ht="12.75">
      <c r="B392" s="29"/>
      <c r="D392" s="41"/>
    </row>
    <row r="393" s="2" customFormat="1" ht="12.75">
      <c r="D393" s="41"/>
    </row>
    <row r="394" spans="2:4" s="2" customFormat="1" ht="12.75">
      <c r="B394" s="6"/>
      <c r="D394" s="41"/>
    </row>
    <row r="395" ht="12.75">
      <c r="B395" s="6"/>
    </row>
    <row r="396" ht="12.75">
      <c r="B396" s="2"/>
    </row>
    <row r="397" ht="12.75">
      <c r="B397" s="28"/>
    </row>
    <row r="398" ht="12.75">
      <c r="B398" s="6"/>
    </row>
    <row r="399" ht="12.75">
      <c r="B399" s="6"/>
    </row>
    <row r="400" ht="12.75">
      <c r="B400" s="29"/>
    </row>
    <row r="401" ht="12.75">
      <c r="B401" s="2"/>
    </row>
    <row r="402" ht="12.75">
      <c r="B402" s="6"/>
    </row>
    <row r="403" ht="12.75">
      <c r="B403" s="6"/>
    </row>
    <row r="404" ht="12.75">
      <c r="B404" s="2"/>
    </row>
    <row r="405" ht="12.75">
      <c r="B405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8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2017-02-02T08:23:30Z</cp:lastPrinted>
  <dcterms:created xsi:type="dcterms:W3CDTF">2010-01-14T07:10:55Z</dcterms:created>
  <dcterms:modified xsi:type="dcterms:W3CDTF">2021-03-07T07:16:17Z</dcterms:modified>
  <cp:category/>
  <cp:version/>
  <cp:contentType/>
  <cp:contentStatus/>
</cp:coreProperties>
</file>