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'!$A$1:$E$55</definedName>
    <definedName name="_xlnm.Print_Area" localSheetId="2">'פרוט עמלות ניהול חיצוני לתקופה'!$A$1:$H$100</definedName>
  </definedNames>
  <calcPr fullCalcOnLoad="1"/>
</workbook>
</file>

<file path=xl/sharedStrings.xml><?xml version="1.0" encoding="utf-8"?>
<sst xmlns="http://schemas.openxmlformats.org/spreadsheetml/2006/main" count="175" uniqueCount="152">
  <si>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</si>
  <si>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</si>
  <si>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</si>
  <si>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</si>
  <si>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</si>
  <si>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</si>
  <si>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</si>
  <si>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</si>
  <si>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</si>
  <si>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</si>
  <si>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</si>
  <si>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</si>
  <si>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</si>
  <si>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</si>
  <si>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</si>
  <si>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</si>
  <si>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</si>
  <si>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</si>
  <si>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</si>
  <si>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</si>
  <si>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</si>
  <si>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</si>
  <si>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</si>
  <si>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</si>
  <si>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</si>
  <si>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</si>
  <si>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</si>
  <si>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</si>
  <si>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</si>
  <si>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</si>
  <si>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</si>
  <si>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</si>
  <si>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</si>
  <si>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</si>
  <si>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</si>
  <si>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</si>
  <si>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</si>
  <si>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</si>
  <si>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</si>
  <si>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</si>
  <si>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</si>
  <si>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</si>
  <si>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</si>
  <si>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</si>
  <si>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</si>
  <si>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</si>
  <si>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</si>
  <si>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</si>
  <si>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</si>
  <si>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</si>
  <si>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</si>
  <si>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</si>
  <si>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</si>
  <si>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</si>
  <si>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</si>
  <si>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</si>
  <si>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</si>
  <si>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</si>
  <si>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</si>
  <si>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</si>
  <si>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תעודת סל ישראלית</t>
  </si>
  <si>
    <t>תעודת סל זרה</t>
  </si>
  <si>
    <t>פועלים סהר</t>
  </si>
  <si>
    <t>SPDR</t>
  </si>
  <si>
    <t>WISDOMTREE</t>
  </si>
  <si>
    <t>קסם</t>
  </si>
  <si>
    <t>הבנק הבינלאומי</t>
  </si>
  <si>
    <t>אי.בי.אי.</t>
  </si>
  <si>
    <t>נשואה</t>
  </si>
  <si>
    <t>קרן גידור נוקד</t>
  </si>
  <si>
    <t>בנק דיסקונט</t>
  </si>
  <si>
    <t>CREDIT SUISSE NOVA LUX GLOBAL</t>
  </si>
  <si>
    <t>BGF-WORLD BOND FUND - USDD2</t>
  </si>
  <si>
    <t>בנק לאומי</t>
  </si>
  <si>
    <t>RUSSELL GLOBAL BOND - EURO HEDG</t>
  </si>
  <si>
    <t>תכלית</t>
  </si>
  <si>
    <t>אי בי אי קונסיומר קרדיט</t>
  </si>
  <si>
    <t>INDUSTRIAL SELECT</t>
  </si>
  <si>
    <t>ברוקר חול</t>
  </si>
  <si>
    <t>אייפקס מדיום ישראל</t>
  </si>
  <si>
    <t>ALTO FUND II מסד</t>
  </si>
  <si>
    <t>אבניו אירופה 3</t>
  </si>
  <si>
    <t>KOTAK FUNDS - INDIA MIDCAP JA USA</t>
  </si>
  <si>
    <t>CONSUMER</t>
  </si>
  <si>
    <t>ENERGY SELECT</t>
  </si>
  <si>
    <t>GLOBAL X</t>
  </si>
  <si>
    <t>HEALTH CARE SELECT</t>
  </si>
  <si>
    <t>ISHARES</t>
  </si>
  <si>
    <t>NASDAQ</t>
  </si>
  <si>
    <t>Pi Emerging Markets Segregated II Class B 01/17</t>
  </si>
  <si>
    <t>קרן גידור אלפא גל וכלנית</t>
  </si>
  <si>
    <t>הראל סל בע"מ</t>
  </si>
  <si>
    <t>פסגות ני"ע בע"מ</t>
  </si>
  <si>
    <t>Forma Fund I</t>
  </si>
  <si>
    <t>נוקד קרן גידור גל וכלנית</t>
  </si>
  <si>
    <t>בלו אטלנטיק 2</t>
  </si>
  <si>
    <t>ALTO FUND III גל וכלנית</t>
  </si>
  <si>
    <t>DAX</t>
  </si>
  <si>
    <t>UTILITIES SELECT SECTOR</t>
  </si>
  <si>
    <t>cHINAintern</t>
  </si>
  <si>
    <t>טוליפ קפיטל כלנית</t>
  </si>
  <si>
    <t>בנק פועלים</t>
  </si>
  <si>
    <t>ICG Europe VII גל וכלנית</t>
  </si>
  <si>
    <t>פנתיאון אקסס גל וכלנית</t>
  </si>
  <si>
    <t>קרן וינטאג' 5 אקסס גל וכלנית</t>
  </si>
  <si>
    <t>פימי 6 אופורטוניטי ישראל FIMI גל והגומל</t>
  </si>
  <si>
    <t>נוקד גלובל כלנית</t>
  </si>
  <si>
    <t>יסודות 2 גל</t>
  </si>
  <si>
    <t>Electra Multifamily II גל וכלנית</t>
  </si>
  <si>
    <t>בלו אטלנטיק פרטנרס גל וכלנית</t>
  </si>
  <si>
    <t>SUMITRUST JAP SMALL CAP</t>
  </si>
  <si>
    <t>CIFC Senior Secured Corporate Loan Fund</t>
  </si>
  <si>
    <t>YUKI JAPAN REBOUND GRO-2JPYI</t>
  </si>
  <si>
    <t>אי בי אי טכ עילית</t>
  </si>
  <si>
    <t>COMM</t>
  </si>
  <si>
    <t xml:space="preserve">HEALTH CARE </t>
  </si>
  <si>
    <t>ב. שיעור סך הוצאות ישירות מסך יתרת הנכסים הממוצעת (באחוזים)</t>
  </si>
  <si>
    <t xml:space="preserve">מיטב טרייד </t>
  </si>
  <si>
    <t>8. סך נכסים לסוף שנה קודמת</t>
  </si>
  <si>
    <t>סך נכסים לסוף שנה קודמת</t>
  </si>
  <si>
    <t>א. שיעור סך ההוצאות הישירות, שההוצאה בגינן מוגבלת לשיעור של 0.25% מהנכסים לפי התקנות (באחוזים)</t>
  </si>
  <si>
    <t>MONETA CAPITAL</t>
  </si>
  <si>
    <t>ICG NORTH AMEIRCA גל</t>
  </si>
  <si>
    <t>Hamilton Lane CI IV גל</t>
  </si>
  <si>
    <t>KLIRMARK III גל כלנית והגומל</t>
  </si>
  <si>
    <t>IBI SBL גל והגומל</t>
  </si>
  <si>
    <t>ORCA LONG כלנית</t>
  </si>
  <si>
    <t>LYXOR CORE EURSTX 600 DR</t>
  </si>
  <si>
    <t>TRIGON-NEW EUROPE-A EUR</t>
  </si>
  <si>
    <t>L1 Capital Fund גל וכלנית</t>
  </si>
  <si>
    <t>LYXOR</t>
  </si>
  <si>
    <t>KRANESH</t>
  </si>
  <si>
    <t xml:space="preserve">  קופה 7245 כלנית לבני 50-60 - סך התשלומים ששולמו בגין כל סוג של הוצאה ישירה לשנה המסתיימת ביום: 31/12/2020 </t>
  </si>
  <si>
    <t>BLUE ATLANTIC PARTNERS III גל</t>
  </si>
  <si>
    <t>Direct Lending Fund III גל</t>
  </si>
  <si>
    <t>FORTTISSIMO V</t>
  </si>
  <si>
    <t>קרן ליכטמן גל וכלנית</t>
  </si>
  <si>
    <t>קומריט גל</t>
  </si>
  <si>
    <t>Windin` Capital Fund LP גל</t>
  </si>
  <si>
    <t>תשתיות ישראל 4 גל</t>
  </si>
  <si>
    <t>SCHRODER INT-GRT CHNA-IZ</t>
  </si>
  <si>
    <t>FINANCIAL SELECT</t>
  </si>
  <si>
    <t>FIRST TRUST</t>
  </si>
  <si>
    <t>TECHNOLOGY SELECT SECTOR</t>
  </si>
  <si>
    <t>VANECK</t>
  </si>
  <si>
    <t>VANGUARD</t>
  </si>
  <si>
    <t>invesco</t>
  </si>
  <si>
    <t xml:space="preserve">Powershares </t>
  </si>
  <si>
    <t>US GLOBAL JETS</t>
  </si>
  <si>
    <t>LYX</t>
  </si>
  <si>
    <t>COMSTAGE</t>
  </si>
  <si>
    <t>USO</t>
  </si>
</sst>
</file>

<file path=xl/styles.xml><?xml version="1.0" encoding="utf-8"?>
<styleSheet xmlns="http://schemas.openxmlformats.org/spreadsheetml/2006/main">
  <numFmts count="5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&quot;₪&quot;#,##0;[Red]&quot;₪&quot;\-#,##0"/>
    <numFmt numFmtId="187" formatCode="&quot;₪&quot;#,##0.00;[Red]&quot;₪&quot;\-#,##0.00"/>
    <numFmt numFmtId="188" formatCode="#########"/>
    <numFmt numFmtId="189" formatCode="#####"/>
    <numFmt numFmtId="190" formatCode="##"/>
    <numFmt numFmtId="191" formatCode="###,###,###.00"/>
    <numFmt numFmtId="192" formatCode="########.0000"/>
    <numFmt numFmtId="193" formatCode="######"/>
    <numFmt numFmtId="194" formatCode="###,###.00"/>
    <numFmt numFmtId="195" formatCode="#,##0.0"/>
    <numFmt numFmtId="196" formatCode="##########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"/>
    <numFmt numFmtId="202" formatCode="0.00000"/>
    <numFmt numFmtId="203" formatCode="0.0000000"/>
    <numFmt numFmtId="204" formatCode="0.00000000"/>
    <numFmt numFmtId="205" formatCode="0.0000%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Miriam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  <font>
      <sz val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169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50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42" fillId="0" borderId="0" xfId="43" applyFont="1" applyFill="1" applyBorder="1" applyAlignment="1" applyProtection="1">
      <alignment horizontal="right" wrapText="1" readingOrder="2"/>
      <protection/>
    </xf>
    <xf numFmtId="0" fontId="42" fillId="0" borderId="0" xfId="43" applyFont="1" applyFill="1" applyBorder="1" applyAlignment="1" applyProtection="1">
      <alignment horizontal="right" wrapText="1" indent="3" readingOrder="2"/>
      <protection/>
    </xf>
    <xf numFmtId="0" fontId="42" fillId="0" borderId="0" xfId="43" applyFont="1" applyFill="1" applyBorder="1" applyAlignment="1" applyProtection="1">
      <alignment horizontal="right" wrapText="1" indent="2" readingOrder="2"/>
      <protection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Alignment="1">
      <alignment horizontal="right"/>
    </xf>
    <xf numFmtId="0" fontId="0" fillId="0" borderId="0" xfId="46" applyNumberFormat="1" applyAlignment="1">
      <alignment horizontal="right" vertical="center"/>
      <protection/>
    </xf>
    <xf numFmtId="4" fontId="1" fillId="0" borderId="0" xfId="0" applyNumberFormat="1" applyFont="1" applyFill="1" applyAlignment="1">
      <alignment/>
    </xf>
    <xf numFmtId="171" fontId="0" fillId="0" borderId="0" xfId="33" applyFont="1" applyFill="1" applyAlignment="1">
      <alignment/>
    </xf>
    <xf numFmtId="171" fontId="0" fillId="0" borderId="0" xfId="33" applyFont="1" applyAlignment="1">
      <alignment/>
    </xf>
    <xf numFmtId="0" fontId="0" fillId="0" borderId="0" xfId="0" applyFont="1" applyAlignment="1">
      <alignment horizontal="right"/>
    </xf>
    <xf numFmtId="0" fontId="0" fillId="0" borderId="0" xfId="46" applyNumberFormat="1" applyFont="1" applyAlignment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0" fillId="0" borderId="0" xfId="0" applyNumberFormat="1" applyFont="1" applyAlignment="1">
      <alignment horizontal="right" vertical="center"/>
    </xf>
    <xf numFmtId="181" fontId="0" fillId="0" borderId="0" xfId="40" applyNumberFormat="1" applyAlignment="1">
      <alignment horizontal="right" vertical="center"/>
      <protection/>
    </xf>
    <xf numFmtId="43" fontId="0" fillId="0" borderId="0" xfId="36" applyFont="1" applyFill="1" applyAlignment="1">
      <alignment/>
    </xf>
    <xf numFmtId="171" fontId="1" fillId="0" borderId="0" xfId="33" applyFont="1" applyAlignment="1">
      <alignment/>
    </xf>
    <xf numFmtId="0" fontId="0" fillId="0" borderId="0" xfId="0" applyFont="1" applyFill="1" applyAlignment="1">
      <alignment horizontal="right"/>
    </xf>
    <xf numFmtId="43" fontId="0" fillId="0" borderId="0" xfId="36" applyFont="1" applyAlignment="1">
      <alignment/>
    </xf>
    <xf numFmtId="181" fontId="0" fillId="0" borderId="0" xfId="40" applyNumberFormat="1" applyFill="1" applyAlignment="1">
      <alignment horizontal="right" vertical="center"/>
      <protection/>
    </xf>
    <xf numFmtId="4" fontId="43" fillId="0" borderId="0" xfId="48" applyNumberFormat="1" applyFont="1">
      <alignment/>
      <protection/>
    </xf>
    <xf numFmtId="4" fontId="43" fillId="0" borderId="0" xfId="42" applyNumberFormat="1" applyFont="1">
      <alignment/>
      <protection/>
    </xf>
    <xf numFmtId="4" fontId="43" fillId="0" borderId="0" xfId="42" applyNumberFormat="1" applyFont="1">
      <alignment/>
      <protection/>
    </xf>
    <xf numFmtId="4" fontId="43" fillId="0" borderId="0" xfId="42" applyNumberFormat="1" applyFont="1">
      <alignment/>
      <protection/>
    </xf>
    <xf numFmtId="2" fontId="0" fillId="0" borderId="0" xfId="0" applyNumberFormat="1" applyAlignment="1">
      <alignment/>
    </xf>
    <xf numFmtId="0" fontId="0" fillId="0" borderId="0" xfId="47" applyNumberFormat="1" applyFont="1" applyAlignment="1">
      <alignment horizontal="right" vertical="center"/>
      <protection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181" fontId="0" fillId="0" borderId="0" xfId="40" applyNumberFormat="1" applyAlignment="1">
      <alignment horizontal="left" vertical="center"/>
      <protection/>
    </xf>
    <xf numFmtId="4" fontId="24" fillId="0" borderId="10" xfId="0" applyNumberFormat="1" applyFont="1" applyBorder="1" applyAlignment="1">
      <alignment horizontal="left"/>
    </xf>
    <xf numFmtId="43" fontId="0" fillId="0" borderId="0" xfId="36" applyFont="1" applyAlignment="1">
      <alignment horizontal="left"/>
    </xf>
    <xf numFmtId="171" fontId="1" fillId="0" borderId="0" xfId="33" applyFont="1" applyFill="1" applyAlignment="1">
      <alignment horizontal="left"/>
    </xf>
    <xf numFmtId="171" fontId="0" fillId="0" borderId="0" xfId="33" applyFont="1" applyFill="1" applyAlignment="1">
      <alignment horizontal="left"/>
    </xf>
    <xf numFmtId="171" fontId="1" fillId="0" borderId="0" xfId="33" applyFont="1" applyAlignment="1">
      <alignment horizontal="left"/>
    </xf>
    <xf numFmtId="43" fontId="0" fillId="0" borderId="0" xfId="0" applyNumberFormat="1" applyFill="1" applyAlignment="1">
      <alignment/>
    </xf>
    <xf numFmtId="43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43" fontId="24" fillId="0" borderId="0" xfId="45" applyNumberFormat="1" applyAlignment="1">
      <alignment horizontal="right"/>
      <protection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1" fillId="0" borderId="0" xfId="0" applyFont="1" applyFill="1" applyAlignment="1">
      <alignment horizontal="right"/>
    </xf>
  </cellXfs>
  <cellStyles count="64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2 2" xfId="35"/>
    <cellStyle name="Comma 3" xfId="36"/>
    <cellStyle name="Comma 4" xfId="37"/>
    <cellStyle name="Currency" xfId="38"/>
    <cellStyle name="nBold" xfId="39"/>
    <cellStyle name="Normal 10" xfId="40"/>
    <cellStyle name="Normal 2" xfId="41"/>
    <cellStyle name="Normal 2 2" xfId="42"/>
    <cellStyle name="Normal 3" xfId="43"/>
    <cellStyle name="Normal 3 2" xfId="44"/>
    <cellStyle name="Normal 4" xfId="45"/>
    <cellStyle name="Normal 5" xfId="46"/>
    <cellStyle name="Normal 6" xfId="47"/>
    <cellStyle name="Normal 7" xfId="48"/>
    <cellStyle name="Normal 9" xfId="49"/>
    <cellStyle name="Percent" xfId="50"/>
    <cellStyle name="הדגשה1" xfId="51"/>
    <cellStyle name="הדגשה2" xfId="52"/>
    <cellStyle name="הדגשה3" xfId="53"/>
    <cellStyle name="הדגשה4" xfId="54"/>
    <cellStyle name="הדגשה5" xfId="55"/>
    <cellStyle name="הדגשה6" xfId="56"/>
    <cellStyle name="Hyperlink" xfId="57"/>
    <cellStyle name="Followed Hyperlink" xfId="58"/>
    <cellStyle name="הערה" xfId="59"/>
    <cellStyle name="חישוב" xfId="60"/>
    <cellStyle name="טוב" xfId="61"/>
    <cellStyle name="טקסט אזהרה" xfId="62"/>
    <cellStyle name="טקסט הסברי" xfId="63"/>
    <cellStyle name="כותרת" xfId="64"/>
    <cellStyle name="כותרת 1" xfId="65"/>
    <cellStyle name="כותרת 2" xfId="66"/>
    <cellStyle name="כותרת 3" xfId="67"/>
    <cellStyle name="כותרת 4" xfId="68"/>
    <cellStyle name="Currency [0]" xfId="69"/>
    <cellStyle name="ניטראלי" xfId="70"/>
    <cellStyle name="סה&quot;כ" xfId="71"/>
    <cellStyle name="פלט" xfId="72"/>
    <cellStyle name="Comma [0]" xfId="73"/>
    <cellStyle name="קלט" xfId="74"/>
    <cellStyle name="רע" xfId="75"/>
    <cellStyle name="תא מסומן" xfId="76"/>
    <cellStyle name="תא מקושר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rightToLeft="1" tabSelected="1" zoomScalePageLayoutView="0" workbookViewId="0" topLeftCell="A1">
      <selection activeCell="B43" sqref="B43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2" customWidth="1"/>
    <col min="4" max="4" width="13.421875" style="0" customWidth="1"/>
    <col min="5" max="5" width="25.00390625" style="0" customWidth="1"/>
    <col min="6" max="6" width="30.28125" style="0" bestFit="1" customWidth="1"/>
  </cols>
  <sheetData>
    <row r="1" spans="1:7" ht="12.75">
      <c r="A1" s="62" t="s">
        <v>132</v>
      </c>
      <c r="B1" s="62"/>
      <c r="C1" s="62"/>
      <c r="D1" s="62"/>
      <c r="E1" s="62"/>
      <c r="F1" s="62"/>
      <c r="G1" s="62"/>
    </row>
    <row r="2" spans="1:6" ht="52.5" customHeight="1">
      <c r="A2" s="2"/>
      <c r="B2" s="2"/>
      <c r="C2" s="3" t="s">
        <v>0</v>
      </c>
      <c r="D2" s="3"/>
      <c r="E2" s="13"/>
      <c r="F2" s="13"/>
    </row>
    <row r="3" spans="1:6" ht="12.75">
      <c r="A3" s="3"/>
      <c r="B3" s="21" t="s">
        <v>22</v>
      </c>
      <c r="C3" s="16">
        <f>SUM(C4:C5)</f>
        <v>667.4995700000001</v>
      </c>
      <c r="D3" s="8"/>
      <c r="E3" s="16"/>
      <c r="F3" s="3"/>
    </row>
    <row r="4" spans="1:6" ht="12.75">
      <c r="A4" s="3"/>
      <c r="B4" s="22" t="s">
        <v>27</v>
      </c>
      <c r="C4" s="16">
        <f>'פרוט עמלות והוצאות לתקופה '!C4</f>
        <v>55.02116</v>
      </c>
      <c r="D4" s="8"/>
      <c r="E4" s="16"/>
      <c r="F4" s="3"/>
    </row>
    <row r="5" spans="1:6" ht="12.75">
      <c r="A5" s="3"/>
      <c r="B5" s="22" t="s">
        <v>28</v>
      </c>
      <c r="C5" s="16">
        <f>'פרוט עמלות והוצאות לתקופה '!C8</f>
        <v>612.47841</v>
      </c>
      <c r="D5" s="8"/>
      <c r="E5" s="16"/>
      <c r="F5" s="3"/>
    </row>
    <row r="6" spans="1:6" ht="12.75">
      <c r="A6" s="3"/>
      <c r="B6" s="3"/>
      <c r="C6" s="16"/>
      <c r="D6" s="8"/>
      <c r="E6" s="16"/>
      <c r="F6" s="3"/>
    </row>
    <row r="7" spans="1:6" ht="12.75">
      <c r="A7" s="3"/>
      <c r="B7" s="21" t="s">
        <v>23</v>
      </c>
      <c r="C7" s="16">
        <f>SUM(C8:C9)</f>
        <v>0.35581999999999997</v>
      </c>
      <c r="D7" s="8"/>
      <c r="E7" s="16"/>
      <c r="F7" s="3"/>
    </row>
    <row r="8" spans="1:6" ht="12.75">
      <c r="A8" s="3"/>
      <c r="B8" s="22" t="s">
        <v>29</v>
      </c>
      <c r="C8" s="16">
        <f>'פרוט עמלות והוצאות לתקופה '!C20</f>
        <v>0</v>
      </c>
      <c r="D8" s="8"/>
      <c r="E8" s="16"/>
      <c r="F8" s="3"/>
    </row>
    <row r="9" spans="1:6" ht="12.75">
      <c r="A9" s="3"/>
      <c r="B9" s="22" t="s">
        <v>30</v>
      </c>
      <c r="C9" s="16">
        <f>'פרוט עמלות והוצאות לתקופה '!C24</f>
        <v>0.35581999999999997</v>
      </c>
      <c r="D9" s="8"/>
      <c r="E9" s="16"/>
      <c r="F9" s="3"/>
    </row>
    <row r="10" spans="1:6" ht="12.75">
      <c r="A10" s="3"/>
      <c r="B10" s="3"/>
      <c r="C10" s="16"/>
      <c r="D10" s="8"/>
      <c r="E10" s="16"/>
      <c r="F10" s="3"/>
    </row>
    <row r="11" spans="1:6" ht="12.75">
      <c r="A11" s="3"/>
      <c r="B11" s="3"/>
      <c r="C11" s="16"/>
      <c r="D11" s="8"/>
      <c r="E11" s="16"/>
      <c r="F11" s="3"/>
    </row>
    <row r="12" spans="1:6" ht="12.75">
      <c r="A12" s="3"/>
      <c r="B12" s="21" t="s">
        <v>31</v>
      </c>
      <c r="C12" s="16">
        <f>SUM(C13:C15)</f>
        <v>0</v>
      </c>
      <c r="D12" s="8"/>
      <c r="E12" s="16"/>
      <c r="F12" s="3"/>
    </row>
    <row r="13" spans="1:6" ht="25.5">
      <c r="A13" s="3"/>
      <c r="B13" s="22" t="s">
        <v>32</v>
      </c>
      <c r="C13" s="16">
        <f>'פרוט עמלות והוצאות לתקופה '!C34</f>
        <v>0</v>
      </c>
      <c r="D13" s="8"/>
      <c r="E13" s="16"/>
      <c r="F13" s="3"/>
    </row>
    <row r="14" spans="1:6" ht="12.75">
      <c r="A14" s="3"/>
      <c r="B14" s="22" t="s">
        <v>33</v>
      </c>
      <c r="C14" s="16">
        <v>0</v>
      </c>
      <c r="D14" s="8"/>
      <c r="E14" s="16"/>
      <c r="F14" s="3"/>
    </row>
    <row r="15" spans="1:6" ht="12.75">
      <c r="A15" s="3"/>
      <c r="B15" s="22" t="s">
        <v>34</v>
      </c>
      <c r="C15" s="16">
        <f>'פרוט עמלות והוצאות לתקופה '!C40</f>
        <v>0</v>
      </c>
      <c r="D15" s="8"/>
      <c r="E15" s="16"/>
      <c r="F15" s="3"/>
    </row>
    <row r="16" spans="1:6" ht="12.75">
      <c r="A16" s="3"/>
      <c r="B16" s="20"/>
      <c r="C16" s="16"/>
      <c r="D16" s="8"/>
      <c r="E16" s="16"/>
      <c r="F16" s="3"/>
    </row>
    <row r="17" spans="1:6" ht="12.75">
      <c r="A17" s="3"/>
      <c r="B17" s="21" t="s">
        <v>24</v>
      </c>
      <c r="C17" s="19">
        <f>SUM(C18:C25)</f>
        <v>3122.567354329007</v>
      </c>
      <c r="D17" s="8"/>
      <c r="E17" s="19"/>
      <c r="F17" s="3"/>
    </row>
    <row r="18" spans="1:6" ht="15" customHeight="1">
      <c r="A18" s="3"/>
      <c r="B18" s="22" t="s">
        <v>35</v>
      </c>
      <c r="C18" s="16">
        <f>+'פרוט עמלות ניהול חיצוני לתקופה'!C25+'פרוט עמלות ניהול חיצוני לתקופה'!C26+'פרוט עמלות ניהול חיצוני לתקופה'!C27+'פרוט עמלות ניהול חיצוני לתקופה'!C28+'פרוט עמלות ניהול חיצוני לתקופה'!C29+'פרוט עמלות ניהול חיצוני לתקופה'!C30+'פרוט עמלות ניהול חיצוני לתקופה'!C31+'פרוט עמלות ניהול חיצוני לתקופה'!C32+'פרוט עמלות ניהול חיצוני לתקופה'!C33+'פרוט עמלות ניהול חיצוני לתקופה'!C34+'פרוט עמלות ניהול חיצוני לתקופה'!C35+'פרוט עמלות ניהול חיצוני לתקופה'!C36</f>
        <v>1203.9465229616685</v>
      </c>
      <c r="D18" s="8"/>
      <c r="E18" s="16"/>
      <c r="F18" s="6"/>
    </row>
    <row r="19" spans="1:6" ht="14.25" customHeight="1">
      <c r="A19" s="3"/>
      <c r="B19" s="22" t="s">
        <v>36</v>
      </c>
      <c r="C19" s="16">
        <f>+'פרוט עמלות ניהול חיצוני לתקופה'!C4+'פרוט עמלות ניהול חיצוני לתקופה'!C5+'פרוט עמלות ניהול חיצוני לתקופה'!C6+'פרוט עמלות ניהול חיצוני לתקופה'!C7+'פרוט עמלות ניהול חיצוני לתקופה'!C8+'פרוט עמלות ניהול חיצוני לתקופה'!C9+'פרוט עמלות ניהול חיצוני לתקופה'!C10+'פרוט עמלות ניהול חיצוני לתקופה'!C11+'פרוט עמלות ניהול חיצוני לתקופה'!C12+'פרוט עמלות ניהול חיצוני לתקופה'!C13+'פרוט עמלות ניהול חיצוני לתקופה'!C14+'פרוט עמלות ניהול חיצוני לתקופה'!C15+'פרוט עמלות ניהול חיצוני לתקופה'!C16+'פרוט עמלות ניהול חיצוני לתקופה'!C17+'פרוט עמלות ניהול חיצוני לתקופה'!C18+'פרוט עמלות ניהול חיצוני לתקופה'!C19+'פרוט עמלות ניהול חיצוני לתקופה'!C20+'פרוט עמלות ניהול חיצוני לתקופה'!C21+'פרוט עמלות ניהול חיצוני לתקופה'!C22+'פרוט עמלות ניהול חיצוני לתקופה'!C23+'פרוט עמלות ניהול חיצוני לתקופה'!C24</f>
        <v>1336.1003387252952</v>
      </c>
      <c r="D19" s="8"/>
      <c r="E19" s="16"/>
      <c r="F19" s="3"/>
    </row>
    <row r="20" spans="1:6" ht="13.5" customHeight="1">
      <c r="A20" s="3"/>
      <c r="B20" s="22" t="s">
        <v>37</v>
      </c>
      <c r="C20" s="16">
        <f>'פרוט עמלות ניהול חיצוני לתקופה'!C44</f>
        <v>0</v>
      </c>
      <c r="D20" s="8"/>
      <c r="E20" s="16"/>
      <c r="F20" s="3"/>
    </row>
    <row r="21" spans="1:6" ht="12.75">
      <c r="A21" s="3"/>
      <c r="B21" s="22" t="s">
        <v>38</v>
      </c>
      <c r="C21" s="16">
        <f>'פרוט עמלות ניהול חיצוני לתקופה'!C50</f>
        <v>0</v>
      </c>
      <c r="D21" s="8"/>
      <c r="E21" s="16"/>
      <c r="F21" s="3"/>
    </row>
    <row r="22" spans="1:6" ht="12.75">
      <c r="A22" s="3"/>
      <c r="B22" s="22" t="s">
        <v>39</v>
      </c>
      <c r="C22" s="19">
        <f>'פרוט עמלות ניהול חיצוני לתקופה'!C72</f>
        <v>67.21000000000001</v>
      </c>
      <c r="D22" s="8"/>
      <c r="E22" s="16"/>
      <c r="F22" s="3"/>
    </row>
    <row r="23" spans="1:6" ht="12.75">
      <c r="A23" s="3"/>
      <c r="B23" s="22" t="s">
        <v>40</v>
      </c>
      <c r="C23" s="19">
        <f>'פרוט עמלות ניהול חיצוני לתקופה'!C76</f>
        <v>238.1918412815356</v>
      </c>
      <c r="D23" s="8"/>
      <c r="E23" s="19"/>
      <c r="F23" s="3"/>
    </row>
    <row r="24" spans="1:6" ht="14.25" customHeight="1">
      <c r="A24" s="3"/>
      <c r="B24" s="22" t="s">
        <v>41</v>
      </c>
      <c r="C24" s="16">
        <f>'פרוט עמלות ניהול חיצוני לתקופה'!C53</f>
        <v>36.880326119534246</v>
      </c>
      <c r="D24" s="8"/>
      <c r="E24" s="16"/>
      <c r="F24" s="4"/>
    </row>
    <row r="25" spans="1:6" ht="12.75">
      <c r="A25" s="3"/>
      <c r="B25" s="22" t="s">
        <v>42</v>
      </c>
      <c r="C25" s="16">
        <f>'פרוט עמלות ניהול חיצוני לתקופה'!C56</f>
        <v>240.23832524097267</v>
      </c>
      <c r="D25" s="8"/>
      <c r="E25" s="16"/>
      <c r="F25" s="4"/>
    </row>
    <row r="26" spans="1:6" ht="12.75">
      <c r="A26" s="3"/>
      <c r="B26" s="21"/>
      <c r="C26" s="19"/>
      <c r="D26" s="8"/>
      <c r="E26" s="19"/>
      <c r="F26" s="4"/>
    </row>
    <row r="27" spans="1:6" ht="12.75">
      <c r="A27" s="3"/>
      <c r="B27" s="21" t="s">
        <v>25</v>
      </c>
      <c r="C27" s="16">
        <f>SUM(C28:C29)</f>
        <v>0</v>
      </c>
      <c r="D27" s="4"/>
      <c r="E27" s="16"/>
      <c r="F27" s="4"/>
    </row>
    <row r="28" spans="1:6" ht="12.75">
      <c r="A28" s="3"/>
      <c r="B28" s="22" t="s">
        <v>43</v>
      </c>
      <c r="C28" s="16">
        <f>'פרוט עמלות והוצאות לתקופה '!C46</f>
        <v>0</v>
      </c>
      <c r="D28" s="9"/>
      <c r="E28" s="16"/>
      <c r="F28" s="10"/>
    </row>
    <row r="29" spans="1:6" ht="12.75">
      <c r="A29" s="3"/>
      <c r="B29" s="22" t="s">
        <v>44</v>
      </c>
      <c r="C29" s="16">
        <f>'פרוט עמלות והוצאות לתקופה '!C51</f>
        <v>0</v>
      </c>
      <c r="D29" s="2"/>
      <c r="E29" s="16"/>
      <c r="F29" s="8"/>
    </row>
    <row r="30" spans="2:5" ht="12.75">
      <c r="B30" s="21"/>
      <c r="E30" s="2"/>
    </row>
    <row r="31" spans="2:5" ht="12.75">
      <c r="B31" s="21" t="s">
        <v>45</v>
      </c>
      <c r="C31" s="19">
        <f>C3+C7+C12+C17+C27</f>
        <v>3790.422744329007</v>
      </c>
      <c r="E31" s="19"/>
    </row>
    <row r="32" spans="2:5" ht="12.75">
      <c r="B32" s="21"/>
      <c r="E32" s="2"/>
    </row>
    <row r="33" spans="2:5" ht="12.75">
      <c r="B33" s="21" t="s">
        <v>26</v>
      </c>
      <c r="E33" s="2"/>
    </row>
    <row r="34" spans="2:5" ht="25.5">
      <c r="B34" s="23" t="s">
        <v>120</v>
      </c>
      <c r="C34" s="8">
        <f>(C13+C17+C29)/C37</f>
        <v>0.0017197775128610184</v>
      </c>
      <c r="E34" s="8"/>
    </row>
    <row r="35" spans="2:5" ht="12.75">
      <c r="B35" s="23" t="s">
        <v>116</v>
      </c>
      <c r="C35" s="8">
        <f>+C31/((1811829+1815485)/2)</f>
        <v>0.002089933622691064</v>
      </c>
      <c r="E35" s="8"/>
    </row>
    <row r="36" spans="2:5" ht="12.75">
      <c r="B36" s="21"/>
      <c r="E36" s="2"/>
    </row>
    <row r="37" spans="2:5" ht="12.75">
      <c r="B37" s="21" t="s">
        <v>118</v>
      </c>
      <c r="C37" s="29">
        <v>1815681</v>
      </c>
      <c r="E37" s="29"/>
    </row>
    <row r="38" ht="12.75">
      <c r="E38" s="2"/>
    </row>
    <row r="39" ht="12.75">
      <c r="C39" s="29"/>
    </row>
  </sheetData>
  <sheetProtection/>
  <mergeCells count="2">
    <mergeCell ref="F1:G1"/>
    <mergeCell ref="A1:E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rightToLeft="1" zoomScalePageLayoutView="0" workbookViewId="0" topLeftCell="A1">
      <selection activeCell="C9" sqref="C9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62" t="str">
        <f>'סך התשלומים ששולמו בגין כל סוג'!A1:E1</f>
        <v>  קופה 7245 כלנית לבני 50-60 - סך התשלומים ששולמו בגין כל סוג של הוצאה ישירה לשנה המסתיימת ביום: 31/12/2020 </v>
      </c>
      <c r="B1" s="62"/>
      <c r="C1" s="62"/>
      <c r="D1" s="62"/>
      <c r="E1" s="62"/>
      <c r="F1" s="7"/>
      <c r="G1" s="7"/>
      <c r="H1" s="7"/>
      <c r="I1" s="7"/>
      <c r="J1" s="7"/>
      <c r="K1" s="7"/>
      <c r="L1" s="7"/>
    </row>
    <row r="2" spans="3:7" ht="51" customHeight="1">
      <c r="C2" s="1" t="s">
        <v>0</v>
      </c>
      <c r="D2" s="1"/>
      <c r="E2" s="13"/>
      <c r="G2" s="3"/>
    </row>
    <row r="3" spans="1:7" s="2" customFormat="1" ht="12.75">
      <c r="A3" s="3"/>
      <c r="B3" s="3" t="s">
        <v>46</v>
      </c>
      <c r="D3" s="15"/>
      <c r="E3" s="15"/>
      <c r="G3" s="3"/>
    </row>
    <row r="4" spans="1:7" s="2" customFormat="1" ht="12.75">
      <c r="A4" s="3"/>
      <c r="B4" s="3" t="s">
        <v>3</v>
      </c>
      <c r="C4" s="16">
        <f>SUM(C5:C7)</f>
        <v>55.02116</v>
      </c>
      <c r="D4" s="15"/>
      <c r="E4" s="16"/>
      <c r="G4" s="5"/>
    </row>
    <row r="5" spans="2:5" s="2" customFormat="1" ht="12.75">
      <c r="B5" s="5" t="s">
        <v>92</v>
      </c>
      <c r="C5" s="15">
        <v>55.02116</v>
      </c>
      <c r="D5" s="15"/>
      <c r="E5" s="15"/>
    </row>
    <row r="6" spans="2:5" s="2" customFormat="1" ht="12.75">
      <c r="B6" s="2" t="s">
        <v>4</v>
      </c>
      <c r="C6" s="15">
        <v>0</v>
      </c>
      <c r="D6" s="15"/>
      <c r="E6" s="15"/>
    </row>
    <row r="7" spans="2:7" s="2" customFormat="1" ht="12.75">
      <c r="B7" s="2" t="s">
        <v>10</v>
      </c>
      <c r="C7" s="15">
        <v>0</v>
      </c>
      <c r="D7" s="15"/>
      <c r="E7" s="15"/>
      <c r="G7" s="3"/>
    </row>
    <row r="8" spans="1:5" s="2" customFormat="1" ht="12.75">
      <c r="A8" s="3"/>
      <c r="B8" s="3" t="s">
        <v>5</v>
      </c>
      <c r="C8" s="16">
        <f>SUM(C9:C16)</f>
        <v>612.47841</v>
      </c>
      <c r="D8" s="15"/>
      <c r="E8" s="16"/>
    </row>
    <row r="9" spans="1:7" s="2" customFormat="1" ht="12.75">
      <c r="A9" s="3"/>
      <c r="B9" s="2" t="s">
        <v>66</v>
      </c>
      <c r="C9" s="15">
        <v>374.17</v>
      </c>
      <c r="D9" s="15"/>
      <c r="E9" s="15"/>
      <c r="G9" s="28"/>
    </row>
    <row r="10" spans="1:7" s="2" customFormat="1" ht="12.75">
      <c r="A10" s="3"/>
      <c r="B10" s="28" t="s">
        <v>67</v>
      </c>
      <c r="C10" s="15">
        <v>21.36885</v>
      </c>
      <c r="D10" s="15"/>
      <c r="E10" s="15"/>
      <c r="G10" s="33"/>
    </row>
    <row r="11" spans="1:7" s="2" customFormat="1" ht="12.75">
      <c r="A11" s="3"/>
      <c r="B11" s="33" t="s">
        <v>70</v>
      </c>
      <c r="C11" s="15">
        <v>18.868740000000003</v>
      </c>
      <c r="D11" s="15"/>
      <c r="E11" s="15"/>
      <c r="G11" s="28"/>
    </row>
    <row r="12" spans="2:7" s="2" customFormat="1" ht="12.75">
      <c r="B12" s="35" t="s">
        <v>73</v>
      </c>
      <c r="C12" s="15">
        <v>13.5732</v>
      </c>
      <c r="D12" s="15"/>
      <c r="E12" s="15"/>
      <c r="G12" s="28"/>
    </row>
    <row r="13" spans="2:7" s="2" customFormat="1" ht="12.75">
      <c r="B13" s="35" t="s">
        <v>101</v>
      </c>
      <c r="C13" s="15">
        <v>0.72751</v>
      </c>
      <c r="D13" s="15"/>
      <c r="E13" s="15"/>
      <c r="G13" s="28"/>
    </row>
    <row r="14" spans="1:7" s="2" customFormat="1" ht="12.75">
      <c r="A14" s="3"/>
      <c r="B14" s="28" t="s">
        <v>68</v>
      </c>
      <c r="C14" s="15">
        <v>3.9152</v>
      </c>
      <c r="D14" s="15"/>
      <c r="E14" s="15"/>
      <c r="F14" s="16"/>
      <c r="G14" s="1"/>
    </row>
    <row r="15" spans="1:7" s="2" customFormat="1" ht="12.75">
      <c r="A15" s="3"/>
      <c r="B15" s="33" t="s">
        <v>117</v>
      </c>
      <c r="C15" s="15">
        <v>17.924490000000002</v>
      </c>
      <c r="D15" s="15"/>
      <c r="E15" s="15"/>
      <c r="F15" s="16"/>
      <c r="G15" s="1"/>
    </row>
    <row r="16" spans="1:7" s="2" customFormat="1" ht="12.75">
      <c r="A16" s="3"/>
      <c r="B16" s="47" t="s">
        <v>78</v>
      </c>
      <c r="C16" s="15">
        <v>161.93042000000003</v>
      </c>
      <c r="D16" s="15"/>
      <c r="E16" s="15"/>
      <c r="F16" s="16"/>
      <c r="G16" s="1"/>
    </row>
    <row r="17" spans="1:7" ht="12.75">
      <c r="A17" s="1"/>
      <c r="B17" s="1" t="s">
        <v>6</v>
      </c>
      <c r="C17" s="16">
        <f>C8+C4</f>
        <v>667.4995700000001</v>
      </c>
      <c r="D17" s="15"/>
      <c r="E17" s="16"/>
      <c r="G17" s="3"/>
    </row>
    <row r="18" spans="1:7" ht="12.75">
      <c r="A18" s="1"/>
      <c r="B18" s="1"/>
      <c r="C18" s="16"/>
      <c r="D18" s="15"/>
      <c r="E18" s="15"/>
      <c r="G18" s="2"/>
    </row>
    <row r="19" spans="1:5" s="2" customFormat="1" ht="12.75">
      <c r="A19" s="3"/>
      <c r="B19" s="3" t="s">
        <v>7</v>
      </c>
      <c r="C19" s="15"/>
      <c r="D19" s="15"/>
      <c r="E19" s="15"/>
    </row>
    <row r="20" spans="1:5" s="2" customFormat="1" ht="12.75">
      <c r="A20" s="3"/>
      <c r="B20" s="3" t="s">
        <v>3</v>
      </c>
      <c r="C20" s="16">
        <f>SUM(C21:C23)</f>
        <v>0</v>
      </c>
      <c r="D20" s="15"/>
      <c r="E20" s="16"/>
    </row>
    <row r="21" spans="2:7" s="2" customFormat="1" ht="12.75">
      <c r="B21" s="2" t="s">
        <v>8</v>
      </c>
      <c r="C21" s="15">
        <v>0</v>
      </c>
      <c r="D21" s="15"/>
      <c r="E21" s="15"/>
      <c r="G21" s="3"/>
    </row>
    <row r="22" spans="2:5" s="2" customFormat="1" ht="12.75">
      <c r="B22" s="2" t="s">
        <v>9</v>
      </c>
      <c r="C22" s="15">
        <v>0</v>
      </c>
      <c r="D22" s="15"/>
      <c r="E22" s="15"/>
    </row>
    <row r="23" spans="2:7" s="2" customFormat="1" ht="12.75">
      <c r="B23" s="2" t="s">
        <v>10</v>
      </c>
      <c r="C23" s="15">
        <v>0</v>
      </c>
      <c r="D23" s="15"/>
      <c r="E23" s="15"/>
      <c r="G23" s="5"/>
    </row>
    <row r="24" spans="1:5" s="2" customFormat="1" ht="12.75">
      <c r="A24" s="3"/>
      <c r="B24" s="3" t="s">
        <v>5</v>
      </c>
      <c r="C24" s="16">
        <f>SUM(C25:C27)</f>
        <v>0.35581999999999997</v>
      </c>
      <c r="D24" s="15"/>
      <c r="E24" s="16"/>
    </row>
    <row r="25" spans="2:7" ht="12.75">
      <c r="B25" s="2" t="s">
        <v>66</v>
      </c>
      <c r="C25" s="15">
        <v>0</v>
      </c>
      <c r="D25" s="15"/>
      <c r="E25" s="15"/>
      <c r="G25" s="3"/>
    </row>
    <row r="26" spans="2:7" s="2" customFormat="1" ht="12.75">
      <c r="B26" s="5" t="s">
        <v>62</v>
      </c>
      <c r="C26" s="15">
        <v>0.35581999999999997</v>
      </c>
      <c r="D26" s="15"/>
      <c r="E26" s="15"/>
      <c r="F26" s="15"/>
      <c r="G26" s="3"/>
    </row>
    <row r="27" spans="2:7" s="2" customFormat="1" ht="12.75">
      <c r="B27" s="2" t="s">
        <v>10</v>
      </c>
      <c r="C27" s="15">
        <v>0</v>
      </c>
      <c r="D27" s="15"/>
      <c r="E27" s="15"/>
      <c r="F27" s="15"/>
      <c r="G27" s="1"/>
    </row>
    <row r="28" spans="1:7" s="2" customFormat="1" ht="12.75">
      <c r="A28" s="3"/>
      <c r="B28" s="3" t="s">
        <v>11</v>
      </c>
      <c r="C28" s="16">
        <f>C24+C20</f>
        <v>0.35581999999999997</v>
      </c>
      <c r="D28" s="15"/>
      <c r="E28" s="16"/>
      <c r="G28" s="5"/>
    </row>
    <row r="29" spans="1:7" s="2" customFormat="1" ht="12.75">
      <c r="A29" s="3"/>
      <c r="B29" s="3"/>
      <c r="C29" s="15"/>
      <c r="D29" s="15"/>
      <c r="E29" s="15"/>
      <c r="G29" s="5"/>
    </row>
    <row r="30" spans="1:7" ht="12.75">
      <c r="A30" s="1"/>
      <c r="B30" s="1" t="s">
        <v>12</v>
      </c>
      <c r="C30" s="15"/>
      <c r="D30" s="15"/>
      <c r="E30" s="15"/>
      <c r="G30" s="12"/>
    </row>
    <row r="31" spans="1:7" ht="12.75">
      <c r="A31" s="1"/>
      <c r="B31" s="5" t="s">
        <v>48</v>
      </c>
      <c r="C31" s="17">
        <v>0</v>
      </c>
      <c r="D31" s="15"/>
      <c r="E31" s="17"/>
      <c r="G31" s="1"/>
    </row>
    <row r="32" spans="2:7" ht="12.75">
      <c r="B32" s="5" t="s">
        <v>49</v>
      </c>
      <c r="C32" s="17">
        <v>0</v>
      </c>
      <c r="D32" s="15"/>
      <c r="E32" s="17"/>
      <c r="G32" s="1"/>
    </row>
    <row r="33" spans="2:7" ht="12.75">
      <c r="B33" s="12" t="s">
        <v>10</v>
      </c>
      <c r="C33" s="18">
        <v>0</v>
      </c>
      <c r="D33" s="15"/>
      <c r="E33" s="17"/>
      <c r="G33" s="3"/>
    </row>
    <row r="34" spans="1:7" ht="12.75">
      <c r="A34" s="1"/>
      <c r="B34" s="1" t="s">
        <v>47</v>
      </c>
      <c r="C34" s="16">
        <f>SUM(C31:C33)</f>
        <v>0</v>
      </c>
      <c r="D34" s="15"/>
      <c r="E34" s="16"/>
      <c r="G34" s="5"/>
    </row>
    <row r="35" spans="1:7" ht="12.75">
      <c r="A35" s="1"/>
      <c r="B35" s="1"/>
      <c r="C35" s="16"/>
      <c r="D35" s="15"/>
      <c r="E35" s="16"/>
      <c r="G35" s="5"/>
    </row>
    <row r="36" spans="1:5" s="2" customFormat="1" ht="12.75">
      <c r="A36" s="3"/>
      <c r="B36" s="3" t="s">
        <v>51</v>
      </c>
      <c r="C36" s="15"/>
      <c r="D36" s="15"/>
      <c r="E36" s="15"/>
    </row>
    <row r="37" spans="2:7" s="2" customFormat="1" ht="12.75">
      <c r="B37" s="5" t="s">
        <v>48</v>
      </c>
      <c r="C37" s="15">
        <v>0</v>
      </c>
      <c r="D37" s="15"/>
      <c r="E37" s="15"/>
      <c r="G37" s="1"/>
    </row>
    <row r="38" spans="2:7" s="2" customFormat="1" ht="12.75">
      <c r="B38" s="5" t="s">
        <v>49</v>
      </c>
      <c r="C38" s="15">
        <v>0</v>
      </c>
      <c r="D38" s="15"/>
      <c r="E38" s="15"/>
      <c r="G38" s="1"/>
    </row>
    <row r="39" spans="2:7" s="2" customFormat="1" ht="12.75">
      <c r="B39" s="2" t="s">
        <v>10</v>
      </c>
      <c r="C39" s="15">
        <v>0</v>
      </c>
      <c r="D39" s="15"/>
      <c r="E39" s="15"/>
      <c r="G39" s="3"/>
    </row>
    <row r="40" spans="1:7" ht="12.75">
      <c r="A40" s="1"/>
      <c r="B40" s="1" t="s">
        <v>50</v>
      </c>
      <c r="C40" s="16">
        <f>SUM(C37:C39)</f>
        <v>0</v>
      </c>
      <c r="D40" s="15"/>
      <c r="E40" s="16"/>
      <c r="G40" s="5"/>
    </row>
    <row r="41" spans="1:7" ht="12.75">
      <c r="A41" s="1"/>
      <c r="B41" s="1"/>
      <c r="C41" s="16"/>
      <c r="D41" s="15"/>
      <c r="E41" s="16"/>
      <c r="G41" s="5"/>
    </row>
    <row r="42" spans="1:7" ht="12.75">
      <c r="A42" s="1"/>
      <c r="B42" s="3" t="s">
        <v>52</v>
      </c>
      <c r="C42" s="16"/>
      <c r="D42" s="15"/>
      <c r="E42" s="16"/>
      <c r="G42" s="2"/>
    </row>
    <row r="43" spans="1:7" ht="12.75">
      <c r="A43" s="1"/>
      <c r="B43" s="5" t="s">
        <v>48</v>
      </c>
      <c r="C43" s="17">
        <v>0</v>
      </c>
      <c r="D43" s="15"/>
      <c r="E43" s="17"/>
      <c r="G43" s="1"/>
    </row>
    <row r="44" spans="1:7" ht="12.75">
      <c r="A44" s="1"/>
      <c r="B44" s="5" t="s">
        <v>49</v>
      </c>
      <c r="C44" s="17">
        <v>0</v>
      </c>
      <c r="D44" s="15"/>
      <c r="E44" s="17"/>
      <c r="G44" s="1"/>
    </row>
    <row r="45" spans="1:7" ht="12.75">
      <c r="A45" s="1"/>
      <c r="B45" s="2" t="s">
        <v>10</v>
      </c>
      <c r="C45" s="17">
        <v>0</v>
      </c>
      <c r="D45" s="15"/>
      <c r="E45" s="17"/>
      <c r="G45" s="5"/>
    </row>
    <row r="46" spans="1:7" ht="12.75">
      <c r="A46" s="1"/>
      <c r="B46" s="1" t="s">
        <v>53</v>
      </c>
      <c r="C46" s="16">
        <f>SUM(C43:C45)</f>
        <v>0</v>
      </c>
      <c r="D46" s="15"/>
      <c r="E46" s="16"/>
      <c r="G46" s="5"/>
    </row>
    <row r="47" spans="1:7" ht="12.75">
      <c r="A47" s="1"/>
      <c r="B47" s="1"/>
      <c r="C47" s="16"/>
      <c r="D47" s="15"/>
      <c r="E47" s="16"/>
      <c r="G47" s="2"/>
    </row>
    <row r="48" spans="1:7" ht="12.75">
      <c r="A48" s="1"/>
      <c r="B48" s="5" t="s">
        <v>48</v>
      </c>
      <c r="C48" s="17">
        <v>0</v>
      </c>
      <c r="D48" s="15"/>
      <c r="E48" s="17"/>
      <c r="G48" s="1"/>
    </row>
    <row r="49" spans="1:7" ht="12.75">
      <c r="A49" s="1"/>
      <c r="B49" s="5" t="s">
        <v>49</v>
      </c>
      <c r="C49" s="17">
        <v>0</v>
      </c>
      <c r="D49" s="15"/>
      <c r="E49" s="17"/>
      <c r="F49" s="16"/>
      <c r="G49" s="1"/>
    </row>
    <row r="50" spans="1:7" ht="12.75">
      <c r="A50" s="1"/>
      <c r="B50" s="2" t="s">
        <v>10</v>
      </c>
      <c r="C50" s="17">
        <v>0</v>
      </c>
      <c r="D50" s="15"/>
      <c r="E50" s="17"/>
      <c r="G50" s="3"/>
    </row>
    <row r="51" spans="1:7" ht="12.75">
      <c r="A51" s="1"/>
      <c r="B51" s="1" t="s">
        <v>54</v>
      </c>
      <c r="C51" s="16">
        <f>SUM(C48:C50)</f>
        <v>0</v>
      </c>
      <c r="D51" s="15"/>
      <c r="E51" s="16"/>
      <c r="G51" s="3"/>
    </row>
    <row r="52" spans="1:6" ht="12.75">
      <c r="A52" s="1"/>
      <c r="B52" s="1"/>
      <c r="C52" s="16"/>
      <c r="D52" s="15"/>
      <c r="E52" s="15"/>
      <c r="F52" s="15"/>
    </row>
    <row r="53" spans="1:6" s="2" customFormat="1" ht="12.75">
      <c r="A53" s="3"/>
      <c r="B53" s="3" t="s">
        <v>55</v>
      </c>
      <c r="C53" s="16">
        <f>C17+C28+C34+C40+C46+C51</f>
        <v>667.85539</v>
      </c>
      <c r="D53" s="15"/>
      <c r="E53" s="16"/>
      <c r="F53" s="15"/>
    </row>
    <row r="54" spans="1:6" s="2" customFormat="1" ht="12.75">
      <c r="A54" s="3"/>
      <c r="B54" s="3" t="s">
        <v>119</v>
      </c>
      <c r="C54" s="19">
        <f>'סך התשלומים ששולמו בגין כל סוג'!C37</f>
        <v>1815681</v>
      </c>
      <c r="D54" s="15"/>
      <c r="E54" s="19"/>
      <c r="F54" s="15"/>
    </row>
    <row r="55" spans="2:6" ht="12.75">
      <c r="B55" s="3"/>
      <c r="C55" s="3" t="s">
        <v>15</v>
      </c>
      <c r="D55" s="15"/>
      <c r="E55" s="15"/>
      <c r="F55" s="15"/>
    </row>
    <row r="56" spans="3:6" ht="12.75">
      <c r="C56" s="14"/>
      <c r="D56" s="15"/>
      <c r="E56" s="15"/>
      <c r="F56" s="15"/>
    </row>
    <row r="57" spans="2:6" ht="12.75">
      <c r="B57" s="3"/>
      <c r="C57" s="19"/>
      <c r="D57" s="19"/>
      <c r="E57" s="19"/>
      <c r="F57" s="15"/>
    </row>
    <row r="58" spans="3:6" ht="12.75">
      <c r="C58" s="2"/>
      <c r="D58" s="15"/>
      <c r="E58" s="15"/>
      <c r="F58" s="15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2"/>
  <sheetViews>
    <sheetView rightToLeft="1" zoomScalePageLayoutView="0" workbookViewId="0" topLeftCell="A67">
      <selection activeCell="C73" sqref="C73:C75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2" bestFit="1" customWidth="1"/>
    <col min="4" max="4" width="16.421875" style="0" bestFit="1" customWidth="1"/>
    <col min="5" max="5" width="44.140625" style="31" bestFit="1" customWidth="1"/>
    <col min="6" max="6" width="15.421875" style="0" customWidth="1"/>
    <col min="8" max="8" width="13.8515625" style="0" bestFit="1" customWidth="1"/>
  </cols>
  <sheetData>
    <row r="1" spans="1:12" s="2" customFormat="1" ht="12.75">
      <c r="A1" s="62" t="str">
        <f>'סך התשלומים ששולמו בגין כל סוג'!A1:E1</f>
        <v>  קופה 7245 כלנית לבני 50-60 - סך התשלומים ששולמו בגין כל סוג של הוצאה ישירה לשנה המסתיימת ביום: 31/12/2020 </v>
      </c>
      <c r="B1" s="62"/>
      <c r="C1" s="62"/>
      <c r="D1" s="62"/>
      <c r="E1" s="62"/>
      <c r="F1" s="11"/>
      <c r="G1" s="11"/>
      <c r="H1" s="11"/>
      <c r="I1" s="11"/>
      <c r="J1" s="11"/>
      <c r="K1" s="11"/>
      <c r="L1" s="11"/>
    </row>
    <row r="2" spans="3:6" s="2" customFormat="1" ht="49.5" customHeight="1">
      <c r="C2" s="3" t="s">
        <v>0</v>
      </c>
      <c r="D2" s="15"/>
      <c r="E2" s="13"/>
      <c r="F2" s="3"/>
    </row>
    <row r="3" spans="1:8" s="2" customFormat="1" ht="12.75">
      <c r="A3" s="3"/>
      <c r="B3" s="3" t="s">
        <v>16</v>
      </c>
      <c r="D3" s="15"/>
      <c r="E3" s="30"/>
      <c r="H3" s="3"/>
    </row>
    <row r="4" spans="1:10" s="2" customFormat="1" ht="12" customHeight="1">
      <c r="A4" s="5"/>
      <c r="B4" s="27" t="s">
        <v>79</v>
      </c>
      <c r="C4" s="59">
        <v>81.24305</v>
      </c>
      <c r="D4" s="59"/>
      <c r="F4" s="40"/>
      <c r="H4" s="48"/>
      <c r="I4" s="15"/>
      <c r="J4" s="15"/>
    </row>
    <row r="5" spans="1:10" s="2" customFormat="1" ht="12" customHeight="1">
      <c r="A5" s="5"/>
      <c r="B5" s="27" t="s">
        <v>102</v>
      </c>
      <c r="C5" s="59">
        <v>45.672678</v>
      </c>
      <c r="D5" s="59"/>
      <c r="F5" s="40"/>
      <c r="H5" s="48"/>
      <c r="I5" s="15"/>
      <c r="J5" s="15"/>
    </row>
    <row r="6" spans="1:10" s="2" customFormat="1" ht="12" customHeight="1">
      <c r="A6" s="26"/>
      <c r="B6" s="27" t="s">
        <v>133</v>
      </c>
      <c r="C6" s="59">
        <v>20.05050825</v>
      </c>
      <c r="D6" s="59"/>
      <c r="F6" s="40"/>
      <c r="H6" s="48"/>
      <c r="I6" s="15"/>
      <c r="J6" s="15"/>
    </row>
    <row r="7" spans="1:10" s="2" customFormat="1" ht="12" customHeight="1">
      <c r="A7" s="26"/>
      <c r="B7" s="27" t="s">
        <v>134</v>
      </c>
      <c r="C7" s="59">
        <v>31.188880698443615</v>
      </c>
      <c r="D7" s="59"/>
      <c r="F7" s="40"/>
      <c r="H7" s="48"/>
      <c r="I7" s="15"/>
      <c r="J7" s="15"/>
    </row>
    <row r="8" spans="1:10" s="2" customFormat="1" ht="12" customHeight="1">
      <c r="A8" s="26"/>
      <c r="B8" s="27" t="s">
        <v>103</v>
      </c>
      <c r="C8" s="59">
        <v>31.03118</v>
      </c>
      <c r="D8" s="59"/>
      <c r="F8" s="40"/>
      <c r="H8" s="48"/>
      <c r="I8" s="15"/>
      <c r="J8" s="15"/>
    </row>
    <row r="9" spans="1:10" s="2" customFormat="1" ht="12" customHeight="1">
      <c r="A9" s="26"/>
      <c r="B9" s="24" t="s">
        <v>121</v>
      </c>
      <c r="C9" s="59">
        <v>54.3335</v>
      </c>
      <c r="D9" s="59"/>
      <c r="F9" s="40"/>
      <c r="H9" s="48"/>
      <c r="I9" s="15"/>
      <c r="J9" s="15"/>
    </row>
    <row r="10" spans="1:10" s="2" customFormat="1" ht="12" customHeight="1">
      <c r="A10" s="26"/>
      <c r="B10" s="24" t="s">
        <v>135</v>
      </c>
      <c r="C10" s="59">
        <v>28.211625</v>
      </c>
      <c r="D10" s="59"/>
      <c r="F10" s="40"/>
      <c r="H10" s="48"/>
      <c r="I10" s="15"/>
      <c r="J10" s="15"/>
    </row>
    <row r="11" spans="1:10" s="2" customFormat="1" ht="12" customHeight="1">
      <c r="A11" s="26"/>
      <c r="B11" s="24" t="s">
        <v>104</v>
      </c>
      <c r="C11" s="59">
        <v>41.795</v>
      </c>
      <c r="D11" s="59"/>
      <c r="F11" s="40"/>
      <c r="H11" s="48"/>
      <c r="I11" s="15"/>
      <c r="J11" s="15"/>
    </row>
    <row r="12" spans="1:10" s="2" customFormat="1" ht="12" customHeight="1">
      <c r="A12" s="26"/>
      <c r="B12" s="58" t="s">
        <v>81</v>
      </c>
      <c r="C12" s="59">
        <v>71.18830356164354</v>
      </c>
      <c r="D12" s="59"/>
      <c r="F12" s="40"/>
      <c r="H12" s="48"/>
      <c r="I12" s="15"/>
      <c r="J12" s="15"/>
    </row>
    <row r="13" spans="1:10" s="2" customFormat="1" ht="12" customHeight="1">
      <c r="A13" s="26"/>
      <c r="B13" s="58" t="s">
        <v>136</v>
      </c>
      <c r="C13" s="59">
        <v>90.02</v>
      </c>
      <c r="D13" s="59"/>
      <c r="F13" s="40"/>
      <c r="H13" s="48"/>
      <c r="I13" s="15"/>
      <c r="J13" s="15"/>
    </row>
    <row r="14" spans="1:10" s="2" customFormat="1" ht="12" customHeight="1">
      <c r="A14" s="26"/>
      <c r="B14" s="58" t="s">
        <v>122</v>
      </c>
      <c r="C14" s="59">
        <v>8.666170862149325</v>
      </c>
      <c r="D14" s="59"/>
      <c r="F14" s="40"/>
      <c r="H14" s="48"/>
      <c r="I14" s="15"/>
      <c r="J14" s="15"/>
    </row>
    <row r="15" spans="1:10" s="2" customFormat="1" ht="12" customHeight="1">
      <c r="A15" s="26"/>
      <c r="B15" s="58" t="s">
        <v>123</v>
      </c>
      <c r="C15" s="59">
        <v>80.375</v>
      </c>
      <c r="D15" s="59"/>
      <c r="F15" s="40"/>
      <c r="H15" s="48"/>
      <c r="I15" s="15"/>
      <c r="J15" s="15"/>
    </row>
    <row r="16" spans="1:10" s="2" customFormat="1" ht="12" customHeight="1">
      <c r="A16" s="26"/>
      <c r="B16" s="58" t="s">
        <v>137</v>
      </c>
      <c r="C16" s="59">
        <v>4.265950684931506</v>
      </c>
      <c r="D16" s="59"/>
      <c r="F16" s="40"/>
      <c r="H16" s="48"/>
      <c r="I16" s="15"/>
      <c r="J16" s="15"/>
    </row>
    <row r="17" spans="1:10" s="2" customFormat="1" ht="12" customHeight="1">
      <c r="A17" s="26"/>
      <c r="B17" s="58" t="s">
        <v>125</v>
      </c>
      <c r="C17" s="59">
        <v>61.49038638824373</v>
      </c>
      <c r="D17" s="59"/>
      <c r="F17" s="40"/>
      <c r="H17" s="48"/>
      <c r="I17" s="15"/>
      <c r="J17" s="15"/>
    </row>
    <row r="18" spans="1:10" s="2" customFormat="1" ht="12" customHeight="1">
      <c r="A18" s="26"/>
      <c r="B18" s="58" t="s">
        <v>126</v>
      </c>
      <c r="C18" s="59">
        <v>69.39111091561645</v>
      </c>
      <c r="D18" s="59"/>
      <c r="F18" s="40"/>
      <c r="H18" s="48"/>
      <c r="I18" s="15"/>
      <c r="J18" s="15"/>
    </row>
    <row r="19" spans="1:10" s="2" customFormat="1" ht="12" customHeight="1">
      <c r="A19" s="26"/>
      <c r="B19" s="58" t="s">
        <v>95</v>
      </c>
      <c r="C19" s="59">
        <v>62.8494629942463</v>
      </c>
      <c r="D19" s="59"/>
      <c r="F19" s="40"/>
      <c r="H19" s="48"/>
      <c r="I19" s="15"/>
      <c r="J19" s="15"/>
    </row>
    <row r="20" spans="1:10" s="2" customFormat="1" ht="12" customHeight="1">
      <c r="A20" s="26"/>
      <c r="B20" s="58" t="s">
        <v>96</v>
      </c>
      <c r="C20" s="59">
        <v>44.971419999999995</v>
      </c>
      <c r="D20" s="59"/>
      <c r="F20" s="40"/>
      <c r="H20" s="48"/>
      <c r="I20" s="15"/>
      <c r="J20" s="15"/>
    </row>
    <row r="21" spans="1:10" s="2" customFormat="1" ht="12" customHeight="1">
      <c r="A21" s="26"/>
      <c r="B21" s="58" t="s">
        <v>108</v>
      </c>
      <c r="C21" s="59">
        <v>310.4056394420208</v>
      </c>
      <c r="D21" s="59"/>
      <c r="F21" s="40"/>
      <c r="H21" s="48"/>
      <c r="I21" s="15"/>
      <c r="J21" s="15"/>
    </row>
    <row r="22" spans="1:10" s="2" customFormat="1" ht="12" customHeight="1">
      <c r="A22" s="26"/>
      <c r="B22" s="58" t="s">
        <v>93</v>
      </c>
      <c r="C22" s="59">
        <v>91.70032499999999</v>
      </c>
      <c r="D22" s="59"/>
      <c r="F22" s="40"/>
      <c r="H22" s="48"/>
      <c r="I22" s="15"/>
      <c r="J22" s="15"/>
    </row>
    <row r="23" spans="1:10" s="2" customFormat="1" ht="12" customHeight="1">
      <c r="A23" s="26"/>
      <c r="B23" s="58" t="s">
        <v>109</v>
      </c>
      <c r="C23" s="59">
        <v>62.677386928</v>
      </c>
      <c r="D23" s="59"/>
      <c r="F23" s="40"/>
      <c r="H23" s="48"/>
      <c r="I23" s="15"/>
      <c r="J23" s="15"/>
    </row>
    <row r="24" spans="1:10" s="2" customFormat="1" ht="12" customHeight="1">
      <c r="A24" s="26"/>
      <c r="B24" s="24" t="s">
        <v>80</v>
      </c>
      <c r="C24" s="59">
        <v>44.572759999999995</v>
      </c>
      <c r="D24" s="59"/>
      <c r="E24" s="24"/>
      <c r="F24" s="40"/>
      <c r="H24" s="48"/>
      <c r="I24" s="15"/>
      <c r="J24" s="15"/>
    </row>
    <row r="25" spans="1:10" s="2" customFormat="1" ht="12" customHeight="1">
      <c r="A25" s="26"/>
      <c r="B25" s="58" t="s">
        <v>124</v>
      </c>
      <c r="C25" s="59">
        <v>91.875</v>
      </c>
      <c r="D25" s="59"/>
      <c r="E25" s="24"/>
      <c r="F25" s="40"/>
      <c r="H25" s="48"/>
      <c r="I25" s="15"/>
      <c r="J25" s="15"/>
    </row>
    <row r="26" spans="1:10" s="2" customFormat="1" ht="12" customHeight="1">
      <c r="A26" s="26"/>
      <c r="B26" s="58" t="s">
        <v>138</v>
      </c>
      <c r="C26" s="59">
        <v>5.399472900000001</v>
      </c>
      <c r="D26" s="59"/>
      <c r="E26" s="24"/>
      <c r="F26"/>
      <c r="G26"/>
      <c r="H26" s="48"/>
      <c r="I26" s="15"/>
      <c r="J26" s="15"/>
    </row>
    <row r="27" spans="1:10" s="2" customFormat="1" ht="12" customHeight="1">
      <c r="A27" s="26"/>
      <c r="B27" s="58" t="s">
        <v>105</v>
      </c>
      <c r="C27" s="59">
        <v>72.016</v>
      </c>
      <c r="D27" s="59"/>
      <c r="E27" s="24"/>
      <c r="F27"/>
      <c r="G27"/>
      <c r="H27" s="48"/>
      <c r="I27" s="15"/>
      <c r="J27" s="15"/>
    </row>
    <row r="28" spans="1:10" s="2" customFormat="1" ht="12" customHeight="1">
      <c r="A28" s="26"/>
      <c r="B28" s="58" t="s">
        <v>76</v>
      </c>
      <c r="C28" s="59">
        <v>189.14315819153435</v>
      </c>
      <c r="D28" s="59"/>
      <c r="E28" s="24"/>
      <c r="F28"/>
      <c r="G28"/>
      <c r="H28" s="48"/>
      <c r="I28" s="15"/>
      <c r="J28" s="15"/>
    </row>
    <row r="29" spans="1:10" s="2" customFormat="1" ht="12" customHeight="1">
      <c r="A29" s="26"/>
      <c r="B29" s="58" t="s">
        <v>69</v>
      </c>
      <c r="C29" s="59">
        <v>172.00737345103826</v>
      </c>
      <c r="D29" s="59"/>
      <c r="E29" s="24"/>
      <c r="F29"/>
      <c r="G29"/>
      <c r="H29" s="48"/>
      <c r="I29" s="15"/>
      <c r="J29" s="15"/>
    </row>
    <row r="30" spans="1:10" s="2" customFormat="1" ht="12" customHeight="1">
      <c r="A30" s="26"/>
      <c r="B30" s="58" t="s">
        <v>89</v>
      </c>
      <c r="C30" s="59">
        <v>190.52233486684975</v>
      </c>
      <c r="D30" s="59"/>
      <c r="E30" s="24"/>
      <c r="F30"/>
      <c r="G30"/>
      <c r="H30" s="48"/>
      <c r="I30" s="15"/>
      <c r="J30" s="15"/>
    </row>
    <row r="31" spans="1:10" s="2" customFormat="1" ht="12" customHeight="1">
      <c r="A31" s="26"/>
      <c r="B31" s="58" t="s">
        <v>94</v>
      </c>
      <c r="C31" s="59">
        <v>139.33376462465748</v>
      </c>
      <c r="D31" s="59"/>
      <c r="E31" s="24"/>
      <c r="F31"/>
      <c r="G31"/>
      <c r="H31" s="48"/>
      <c r="I31" s="15"/>
      <c r="J31" s="15"/>
    </row>
    <row r="32" spans="1:10" s="2" customFormat="1" ht="12" customHeight="1">
      <c r="A32" s="5"/>
      <c r="B32" s="58" t="s">
        <v>90</v>
      </c>
      <c r="C32" s="59">
        <v>150.46729243556106</v>
      </c>
      <c r="D32" s="59"/>
      <c r="F32" s="40"/>
      <c r="H32" s="48"/>
      <c r="I32" s="15"/>
      <c r="J32" s="15"/>
    </row>
    <row r="33" spans="1:10" s="2" customFormat="1" ht="12" customHeight="1">
      <c r="A33" s="5"/>
      <c r="B33" s="58" t="s">
        <v>100</v>
      </c>
      <c r="C33" s="59">
        <v>43.55839343219173</v>
      </c>
      <c r="D33" s="59"/>
      <c r="F33" s="40"/>
      <c r="H33" s="48"/>
      <c r="I33" s="15"/>
      <c r="J33" s="15"/>
    </row>
    <row r="34" spans="1:10" s="2" customFormat="1" ht="12" customHeight="1">
      <c r="A34" s="5"/>
      <c r="B34" s="58" t="s">
        <v>106</v>
      </c>
      <c r="C34" s="59">
        <f>32733.2262105205/1000</f>
        <v>32.7332262105205</v>
      </c>
      <c r="D34" s="59"/>
      <c r="F34" s="40"/>
      <c r="H34" s="48"/>
      <c r="I34" s="15"/>
      <c r="J34" s="15"/>
    </row>
    <row r="35" spans="1:10" s="2" customFormat="1" ht="12" customHeight="1">
      <c r="A35" s="5"/>
      <c r="B35" s="58" t="s">
        <v>139</v>
      </c>
      <c r="C35" s="59">
        <v>20.690506849315067</v>
      </c>
      <c r="D35" s="59"/>
      <c r="F35" s="40"/>
      <c r="H35" s="48"/>
      <c r="I35" s="15"/>
      <c r="J35" s="15"/>
    </row>
    <row r="36" spans="1:10" s="2" customFormat="1" ht="12" customHeight="1">
      <c r="A36" s="5"/>
      <c r="B36" s="58" t="s">
        <v>107</v>
      </c>
      <c r="C36" s="15">
        <v>96.2</v>
      </c>
      <c r="D36" s="59"/>
      <c r="F36" s="40"/>
      <c r="H36" s="48"/>
      <c r="I36" s="15"/>
      <c r="J36" s="15"/>
    </row>
    <row r="37" spans="1:10" s="2" customFormat="1" ht="12" customHeight="1">
      <c r="A37" s="5"/>
      <c r="B37" s="58"/>
      <c r="C37" s="15"/>
      <c r="D37" s="59"/>
      <c r="F37" s="40"/>
      <c r="H37" s="48"/>
      <c r="I37" s="15"/>
      <c r="J37" s="15"/>
    </row>
    <row r="38" spans="1:8" s="2" customFormat="1" ht="12.75">
      <c r="A38" s="3"/>
      <c r="B38" s="1" t="s">
        <v>1</v>
      </c>
      <c r="C38" s="16">
        <f>SUM(C4:C37)</f>
        <v>2540.0468616869634</v>
      </c>
      <c r="H38" s="3"/>
    </row>
    <row r="39" spans="2:3" s="2" customFormat="1" ht="12.75">
      <c r="B39" s="1"/>
      <c r="C39" s="16"/>
    </row>
    <row r="40" spans="2:3" s="2" customFormat="1" ht="12.75">
      <c r="B40" s="3" t="s">
        <v>17</v>
      </c>
      <c r="C40" s="15"/>
    </row>
    <row r="41" spans="2:3" s="2" customFormat="1" ht="12.75">
      <c r="B41" s="2" t="s">
        <v>13</v>
      </c>
      <c r="C41" s="15">
        <v>0</v>
      </c>
    </row>
    <row r="42" spans="1:8" s="2" customFormat="1" ht="12.75">
      <c r="A42" s="3"/>
      <c r="B42" s="2" t="s">
        <v>14</v>
      </c>
      <c r="C42" s="15">
        <v>0</v>
      </c>
      <c r="H42" s="3"/>
    </row>
    <row r="43" spans="1:8" s="2" customFormat="1" ht="12.75">
      <c r="A43" s="3"/>
      <c r="B43" s="2" t="s">
        <v>10</v>
      </c>
      <c r="C43" s="15">
        <v>0</v>
      </c>
      <c r="H43" s="3"/>
    </row>
    <row r="44" spans="1:8" s="2" customFormat="1" ht="12.75">
      <c r="A44" s="3"/>
      <c r="B44" s="3" t="s">
        <v>2</v>
      </c>
      <c r="C44" s="16">
        <f>SUM(C41:C43)</f>
        <v>0</v>
      </c>
      <c r="H44" s="3"/>
    </row>
    <row r="45" spans="2:5" s="2" customFormat="1" ht="12.75">
      <c r="B45" s="3"/>
      <c r="C45" s="16"/>
      <c r="D45" s="15"/>
      <c r="E45" s="15"/>
    </row>
    <row r="46" spans="2:5" s="2" customFormat="1" ht="12.75">
      <c r="B46" s="3" t="s">
        <v>18</v>
      </c>
      <c r="C46" s="15"/>
      <c r="D46" s="15"/>
      <c r="E46" s="15"/>
    </row>
    <row r="47" spans="2:5" s="2" customFormat="1" ht="15" customHeight="1">
      <c r="B47" s="2" t="s">
        <v>13</v>
      </c>
      <c r="C47" s="15">
        <v>0</v>
      </c>
      <c r="D47" s="15"/>
      <c r="E47" s="15"/>
    </row>
    <row r="48" spans="1:8" s="2" customFormat="1" ht="12.75">
      <c r="A48" s="3"/>
      <c r="B48" s="2" t="s">
        <v>14</v>
      </c>
      <c r="C48" s="15">
        <v>0</v>
      </c>
      <c r="D48" s="15"/>
      <c r="E48" s="16"/>
      <c r="H48" s="3"/>
    </row>
    <row r="49" spans="1:8" s="2" customFormat="1" ht="12.75">
      <c r="A49" s="3"/>
      <c r="B49" s="2" t="s">
        <v>10</v>
      </c>
      <c r="C49" s="15">
        <v>0</v>
      </c>
      <c r="D49" s="15"/>
      <c r="E49" s="19"/>
      <c r="F49" s="16"/>
      <c r="H49" s="3"/>
    </row>
    <row r="50" spans="1:10" s="2" customFormat="1" ht="12.75">
      <c r="A50" s="3"/>
      <c r="B50" s="3" t="s">
        <v>56</v>
      </c>
      <c r="C50" s="16">
        <f>SUM(C47:C49)</f>
        <v>0</v>
      </c>
      <c r="D50" s="15"/>
      <c r="E50"/>
      <c r="F50" s="15"/>
      <c r="H50" s="16"/>
      <c r="J50" s="15"/>
    </row>
    <row r="51" spans="1:8" s="2" customFormat="1" ht="12.75">
      <c r="A51" s="3"/>
      <c r="B51" s="3"/>
      <c r="C51" s="16"/>
      <c r="D51" s="15"/>
      <c r="E51"/>
      <c r="H51" s="16"/>
    </row>
    <row r="52" spans="2:8" s="2" customFormat="1" ht="12.75">
      <c r="B52" s="3" t="s">
        <v>57</v>
      </c>
      <c r="C52" s="15"/>
      <c r="D52" s="15"/>
      <c r="E52" s="15"/>
      <c r="H52" s="5"/>
    </row>
    <row r="53" spans="2:8" s="2" customFormat="1" ht="12.75">
      <c r="B53" s="3" t="s">
        <v>58</v>
      </c>
      <c r="C53" s="16">
        <f>SUM(C54:C55)</f>
        <v>36.880326119534246</v>
      </c>
      <c r="D53" s="15"/>
      <c r="E53" s="15"/>
      <c r="H53" s="5"/>
    </row>
    <row r="54" spans="2:3" s="2" customFormat="1" ht="12.75">
      <c r="B54" t="s">
        <v>113</v>
      </c>
      <c r="C54" s="59">
        <v>36.880326119534246</v>
      </c>
    </row>
    <row r="55" spans="2:8" s="2" customFormat="1" ht="12.75">
      <c r="B55" s="2" t="s">
        <v>10</v>
      </c>
      <c r="C55" s="15">
        <v>0</v>
      </c>
      <c r="F55" s="41"/>
      <c r="H55" s="24"/>
    </row>
    <row r="56" spans="2:6" s="2" customFormat="1" ht="12.75">
      <c r="B56" s="3" t="s">
        <v>59</v>
      </c>
      <c r="C56" s="16">
        <f>SUM(C57:C67)</f>
        <v>240.23832524097267</v>
      </c>
      <c r="F56" s="41"/>
    </row>
    <row r="57" spans="2:10" s="2" customFormat="1" ht="12.75">
      <c r="B57" s="24" t="s">
        <v>71</v>
      </c>
      <c r="C57" s="59">
        <v>68.07847166136989</v>
      </c>
      <c r="D57" s="15"/>
      <c r="E57" s="15"/>
      <c r="F57" s="41"/>
      <c r="H57" s="49"/>
      <c r="I57" s="15"/>
      <c r="J57" s="15"/>
    </row>
    <row r="58" spans="2:10" s="2" customFormat="1" ht="12.75">
      <c r="B58" s="24" t="s">
        <v>72</v>
      </c>
      <c r="C58" s="59">
        <v>17.391388455246577</v>
      </c>
      <c r="D58" s="15"/>
      <c r="E58" s="16"/>
      <c r="F58" s="41"/>
      <c r="H58" s="49"/>
      <c r="I58" s="15"/>
      <c r="J58" s="15"/>
    </row>
    <row r="59" spans="2:10" s="2" customFormat="1" ht="12.75">
      <c r="B59" s="24" t="s">
        <v>74</v>
      </c>
      <c r="C59" s="59">
        <v>25.761519591041097</v>
      </c>
      <c r="D59" s="15"/>
      <c r="E59"/>
      <c r="F59" s="41"/>
      <c r="H59" s="49"/>
      <c r="I59" s="15"/>
      <c r="J59" s="15"/>
    </row>
    <row r="60" spans="2:10" s="2" customFormat="1" ht="12.75">
      <c r="B60" s="24" t="s">
        <v>111</v>
      </c>
      <c r="C60" s="59">
        <v>33.84051818421918</v>
      </c>
      <c r="D60" s="15"/>
      <c r="E60"/>
      <c r="F60" s="41"/>
      <c r="H60" s="49"/>
      <c r="I60" s="15"/>
      <c r="J60" s="15"/>
    </row>
    <row r="61" spans="2:10" s="2" customFormat="1" ht="12.75">
      <c r="B61" s="24" t="s">
        <v>82</v>
      </c>
      <c r="C61" s="59">
        <v>18.082033160547947</v>
      </c>
      <c r="D61" s="15"/>
      <c r="E61"/>
      <c r="F61" s="41"/>
      <c r="H61" s="49"/>
      <c r="I61" s="15"/>
      <c r="J61" s="15"/>
    </row>
    <row r="62" spans="2:10" s="2" customFormat="1" ht="12.75">
      <c r="B62" s="58" t="s">
        <v>110</v>
      </c>
      <c r="C62" s="59">
        <v>14.79595057808219</v>
      </c>
      <c r="D62" s="15"/>
      <c r="E62"/>
      <c r="F62" s="41"/>
      <c r="H62" s="49"/>
      <c r="I62" s="15"/>
      <c r="J62" s="15"/>
    </row>
    <row r="63" spans="2:10" s="2" customFormat="1" ht="12.75">
      <c r="B63" s="24" t="s">
        <v>112</v>
      </c>
      <c r="C63" s="59">
        <v>5.946061583287671</v>
      </c>
      <c r="D63" s="15"/>
      <c r="E63"/>
      <c r="F63" s="41"/>
      <c r="H63" s="49"/>
      <c r="I63" s="15"/>
      <c r="J63" s="15"/>
    </row>
    <row r="64" spans="2:10" s="2" customFormat="1" ht="12.75">
      <c r="B64" s="24" t="s">
        <v>127</v>
      </c>
      <c r="C64" s="59">
        <v>0.05624682866849316</v>
      </c>
      <c r="D64" s="15"/>
      <c r="E64" s="46"/>
      <c r="F64" s="41"/>
      <c r="H64" s="49"/>
      <c r="I64" s="15"/>
      <c r="J64" s="15"/>
    </row>
    <row r="65" spans="1:10" s="2" customFormat="1" ht="12.75">
      <c r="A65" s="3"/>
      <c r="B65" s="24" t="s">
        <v>140</v>
      </c>
      <c r="C65" s="59">
        <v>29.55082621659179</v>
      </c>
      <c r="D65" s="15"/>
      <c r="H65" s="49"/>
      <c r="I65" s="15"/>
      <c r="J65" s="15"/>
    </row>
    <row r="66" spans="1:10" s="2" customFormat="1" ht="12.75">
      <c r="A66" s="3"/>
      <c r="B66" s="24" t="s">
        <v>128</v>
      </c>
      <c r="C66" s="59">
        <v>17.315249085150686</v>
      </c>
      <c r="D66" s="15"/>
      <c r="H66" s="49"/>
      <c r="I66" s="15"/>
      <c r="J66" s="15"/>
    </row>
    <row r="67" spans="1:10" s="2" customFormat="1" ht="12.75">
      <c r="A67" s="3"/>
      <c r="B67" s="24" t="s">
        <v>129</v>
      </c>
      <c r="C67" s="59">
        <v>9.420059896767125</v>
      </c>
      <c r="D67" s="15"/>
      <c r="H67" s="49"/>
      <c r="I67" s="15"/>
      <c r="J67" s="15"/>
    </row>
    <row r="68" spans="1:8" s="2" customFormat="1" ht="12.75">
      <c r="A68" s="3"/>
      <c r="B68" s="32"/>
      <c r="C68" s="15"/>
      <c r="D68" s="15"/>
      <c r="E68" s="19"/>
      <c r="H68" s="39"/>
    </row>
    <row r="69" spans="1:8" s="2" customFormat="1" ht="12.75">
      <c r="A69" s="3"/>
      <c r="B69" s="3" t="s">
        <v>19</v>
      </c>
      <c r="C69" s="16">
        <f>C56+C53</f>
        <v>277.11865136050693</v>
      </c>
      <c r="D69" s="36"/>
      <c r="E69" s="36"/>
      <c r="F69" s="36"/>
      <c r="H69" s="27"/>
    </row>
    <row r="70" spans="1:8" s="2" customFormat="1" ht="12.75">
      <c r="A70" s="3"/>
      <c r="B70" s="3"/>
      <c r="C70" s="16"/>
      <c r="D70" s="36"/>
      <c r="E70" s="36"/>
      <c r="F70" s="36"/>
      <c r="H70" s="27"/>
    </row>
    <row r="71" spans="1:8" s="2" customFormat="1" ht="12.75">
      <c r="A71" s="3"/>
      <c r="B71" s="3" t="s">
        <v>21</v>
      </c>
      <c r="C71" s="16"/>
      <c r="D71" s="36"/>
      <c r="E71" s="36"/>
      <c r="F71" s="36"/>
      <c r="H71" s="27"/>
    </row>
    <row r="72" spans="1:8" s="2" customFormat="1" ht="12.75">
      <c r="A72" s="3"/>
      <c r="B72" s="3" t="s">
        <v>60</v>
      </c>
      <c r="C72" s="19">
        <f>SUM(C73:C75)</f>
        <v>67.21000000000001</v>
      </c>
      <c r="D72" s="36"/>
      <c r="E72" s="36"/>
      <c r="F72" s="36"/>
      <c r="H72" s="27"/>
    </row>
    <row r="73" spans="1:8" s="2" customFormat="1" ht="12.75">
      <c r="A73" s="3"/>
      <c r="B73" s="61" t="s">
        <v>91</v>
      </c>
      <c r="C73" s="31">
        <v>44.17</v>
      </c>
      <c r="D73" s="36"/>
      <c r="E73" s="36"/>
      <c r="F73" s="15"/>
      <c r="G73" s="56"/>
      <c r="H73" s="27"/>
    </row>
    <row r="74" spans="1:8" s="2" customFormat="1" ht="12.75">
      <c r="A74" s="3"/>
      <c r="B74" s="61" t="s">
        <v>65</v>
      </c>
      <c r="C74" s="31">
        <v>19.53</v>
      </c>
      <c r="D74" s="45"/>
      <c r="E74" s="36"/>
      <c r="F74" s="15"/>
      <c r="G74" s="56"/>
      <c r="H74" s="3"/>
    </row>
    <row r="75" spans="1:8" s="2" customFormat="1" ht="12.75">
      <c r="A75" s="3"/>
      <c r="B75" s="61" t="s">
        <v>75</v>
      </c>
      <c r="C75" s="31">
        <v>3.51</v>
      </c>
      <c r="D75" s="36"/>
      <c r="E75" s="36"/>
      <c r="F75" s="15"/>
      <c r="G75" s="56"/>
      <c r="H75" s="3"/>
    </row>
    <row r="76" spans="1:8" s="2" customFormat="1" ht="12.75">
      <c r="A76" s="3"/>
      <c r="B76" s="3" t="s">
        <v>61</v>
      </c>
      <c r="C76" s="19">
        <f>SUM(C77:C103)</f>
        <v>238.1918412815356</v>
      </c>
      <c r="E76" s="36"/>
      <c r="H76" s="3"/>
    </row>
    <row r="77" spans="1:7" s="2" customFormat="1" ht="12.75">
      <c r="A77" s="3"/>
      <c r="B77" s="60" t="s">
        <v>83</v>
      </c>
      <c r="C77" s="57">
        <v>0.384297242178082</v>
      </c>
      <c r="D77" s="15"/>
      <c r="E77" s="53"/>
      <c r="F77" s="15"/>
      <c r="G77" s="56"/>
    </row>
    <row r="78" spans="1:7" s="2" customFormat="1" ht="12.75">
      <c r="A78" s="3"/>
      <c r="B78" s="60" t="s">
        <v>97</v>
      </c>
      <c r="C78" s="57">
        <v>0.5410855035205479</v>
      </c>
      <c r="D78" s="15"/>
      <c r="E78" s="53"/>
      <c r="F78" s="15"/>
      <c r="G78" s="56"/>
    </row>
    <row r="79" spans="1:7" s="2" customFormat="1" ht="12.75">
      <c r="A79" s="3"/>
      <c r="B79" s="60" t="s">
        <v>84</v>
      </c>
      <c r="C79" s="57">
        <v>0.8325137321260274</v>
      </c>
      <c r="D79" s="15"/>
      <c r="E79" s="55"/>
      <c r="F79" s="15"/>
      <c r="G79" s="56"/>
    </row>
    <row r="80" spans="1:7" s="2" customFormat="1" ht="12.75">
      <c r="A80" s="3"/>
      <c r="B80" s="60" t="s">
        <v>141</v>
      </c>
      <c r="C80" s="57">
        <v>0.33770113462191786</v>
      </c>
      <c r="D80" s="42"/>
      <c r="E80" s="50"/>
      <c r="F80" s="15"/>
      <c r="G80" s="56"/>
    </row>
    <row r="81" spans="1:7" s="2" customFormat="1" ht="12.75">
      <c r="A81" s="3"/>
      <c r="B81" s="60" t="s">
        <v>142</v>
      </c>
      <c r="C81" s="57">
        <v>0.6034784791232874</v>
      </c>
      <c r="D81" s="15"/>
      <c r="E81" s="54"/>
      <c r="F81" s="15"/>
      <c r="G81" s="56"/>
    </row>
    <row r="82" spans="1:7" s="2" customFormat="1" ht="12" customHeight="1">
      <c r="A82" s="3"/>
      <c r="B82" s="60" t="s">
        <v>85</v>
      </c>
      <c r="C82" s="57">
        <v>16.167091494660276</v>
      </c>
      <c r="D82" s="15"/>
      <c r="E82" s="54"/>
      <c r="F82" s="15"/>
      <c r="G82" s="56"/>
    </row>
    <row r="83" spans="1:7" s="2" customFormat="1" ht="12" customHeight="1">
      <c r="A83" s="3"/>
      <c r="B83" s="60" t="s">
        <v>86</v>
      </c>
      <c r="C83" s="57">
        <v>0.6242625507945206</v>
      </c>
      <c r="D83" s="15"/>
      <c r="E83" s="54"/>
      <c r="F83" s="15"/>
      <c r="G83" s="56"/>
    </row>
    <row r="84" spans="1:7" s="2" customFormat="1" ht="12" customHeight="1">
      <c r="A84" s="3"/>
      <c r="B84" s="60" t="s">
        <v>77</v>
      </c>
      <c r="C84" s="57">
        <v>1.1424655283424654</v>
      </c>
      <c r="D84" s="15"/>
      <c r="E84" s="54"/>
      <c r="F84" s="15"/>
      <c r="G84" s="56"/>
    </row>
    <row r="85" spans="1:7" s="2" customFormat="1" ht="12.75">
      <c r="A85" s="3"/>
      <c r="B85" s="60" t="s">
        <v>87</v>
      </c>
      <c r="C85" s="57">
        <v>51.173380292295896</v>
      </c>
      <c r="D85" s="15"/>
      <c r="E85" s="54"/>
      <c r="F85" s="15"/>
      <c r="G85" s="56"/>
    </row>
    <row r="86" spans="1:7" s="2" customFormat="1" ht="12.75">
      <c r="A86" s="3"/>
      <c r="B86" s="60" t="s">
        <v>130</v>
      </c>
      <c r="C86" s="57">
        <v>7.6870321546301374</v>
      </c>
      <c r="D86" s="15"/>
      <c r="E86" s="54"/>
      <c r="F86" s="15"/>
      <c r="G86" s="56"/>
    </row>
    <row r="87" spans="1:7" s="2" customFormat="1" ht="12.75">
      <c r="A87" s="3"/>
      <c r="B87" s="60" t="s">
        <v>88</v>
      </c>
      <c r="C87" s="57">
        <v>15.72347593808219</v>
      </c>
      <c r="D87" s="15"/>
      <c r="E87" s="54"/>
      <c r="F87" s="15"/>
      <c r="G87" s="56"/>
    </row>
    <row r="88" spans="1:7" s="2" customFormat="1" ht="12.75">
      <c r="A88" s="3"/>
      <c r="B88" s="60" t="s">
        <v>63</v>
      </c>
      <c r="C88" s="57">
        <v>27.25039911172192</v>
      </c>
      <c r="D88" s="15"/>
      <c r="E88" s="54"/>
      <c r="F88" s="15"/>
      <c r="G88" s="56"/>
    </row>
    <row r="89" spans="1:7" s="2" customFormat="1" ht="12.75">
      <c r="A89" s="3"/>
      <c r="B89" s="60" t="s">
        <v>98</v>
      </c>
      <c r="C89" s="57">
        <v>0.5930976479917813</v>
      </c>
      <c r="D89" s="15"/>
      <c r="E89" s="54"/>
      <c r="F89" s="15"/>
      <c r="G89" s="56"/>
    </row>
    <row r="90" spans="1:7" s="2" customFormat="1" ht="12.75">
      <c r="A90" s="3"/>
      <c r="B90" s="60" t="s">
        <v>143</v>
      </c>
      <c r="C90" s="57">
        <v>0.23427899844657532</v>
      </c>
      <c r="D90" s="15"/>
      <c r="E90" s="54"/>
      <c r="F90" s="15"/>
      <c r="G90" s="56"/>
    </row>
    <row r="91" spans="1:7" s="2" customFormat="1" ht="12.75">
      <c r="A91" s="3"/>
      <c r="B91" s="60" t="s">
        <v>144</v>
      </c>
      <c r="C91" s="57">
        <v>5.430845983232876</v>
      </c>
      <c r="D91" s="15"/>
      <c r="E91" s="54"/>
      <c r="F91" s="15"/>
      <c r="G91" s="56"/>
    </row>
    <row r="92" spans="1:7" s="2" customFormat="1" ht="12.75">
      <c r="A92" s="3"/>
      <c r="B92" s="60" t="s">
        <v>145</v>
      </c>
      <c r="C92" s="57">
        <v>1.1402027299150683</v>
      </c>
      <c r="D92" s="15"/>
      <c r="E92" s="51"/>
      <c r="F92" s="15"/>
      <c r="G92" s="56"/>
    </row>
    <row r="93" spans="1:7" s="2" customFormat="1" ht="12.75">
      <c r="A93" s="3"/>
      <c r="B93" s="60" t="s">
        <v>64</v>
      </c>
      <c r="C93" s="57">
        <v>13.153380504931507</v>
      </c>
      <c r="D93" s="36"/>
      <c r="E93" s="50"/>
      <c r="F93" s="15"/>
      <c r="G93" s="56"/>
    </row>
    <row r="94" spans="1:7" s="2" customFormat="1" ht="12.75">
      <c r="A94" s="3"/>
      <c r="B94" s="60" t="s">
        <v>99</v>
      </c>
      <c r="C94" s="57">
        <v>38.813833620175345</v>
      </c>
      <c r="D94" s="15"/>
      <c r="E94" s="54"/>
      <c r="F94" s="15"/>
      <c r="G94" s="56"/>
    </row>
    <row r="95" spans="1:7" s="2" customFormat="1" ht="12.75">
      <c r="A95" s="3"/>
      <c r="B95" s="60" t="s">
        <v>146</v>
      </c>
      <c r="C95" s="57">
        <v>6.219627773013699</v>
      </c>
      <c r="D95" s="15"/>
      <c r="E95" s="53"/>
      <c r="F95" s="15"/>
      <c r="G95" s="56"/>
    </row>
    <row r="96" spans="1:7" s="2" customFormat="1" ht="12.75">
      <c r="A96" s="3"/>
      <c r="B96" s="60" t="s">
        <v>114</v>
      </c>
      <c r="C96" s="57">
        <v>0.18768967016712332</v>
      </c>
      <c r="D96" s="15"/>
      <c r="E96" s="53"/>
      <c r="F96" s="15"/>
      <c r="G96" s="56"/>
    </row>
    <row r="97" spans="1:7" s="2" customFormat="1" ht="12.75">
      <c r="A97" s="3"/>
      <c r="B97" s="60" t="s">
        <v>115</v>
      </c>
      <c r="C97" s="57">
        <v>6.844345916780822</v>
      </c>
      <c r="D97" s="15"/>
      <c r="E97" s="53"/>
      <c r="F97" s="15"/>
      <c r="G97" s="56"/>
    </row>
    <row r="98" spans="1:7" s="2" customFormat="1" ht="12.75">
      <c r="A98" s="3"/>
      <c r="B98" s="60" t="s">
        <v>131</v>
      </c>
      <c r="C98" s="57">
        <v>30.396962716832867</v>
      </c>
      <c r="D98" s="15"/>
      <c r="E98" s="53"/>
      <c r="F98" s="15"/>
      <c r="G98" s="56"/>
    </row>
    <row r="99" spans="1:7" s="2" customFormat="1" ht="12.75">
      <c r="A99" s="3"/>
      <c r="B99" s="60" t="s">
        <v>147</v>
      </c>
      <c r="C99" s="57">
        <v>0.7557075880821916</v>
      </c>
      <c r="D99" s="15"/>
      <c r="E99" s="51"/>
      <c r="F99" s="15"/>
      <c r="G99" s="56"/>
    </row>
    <row r="100" spans="1:7" s="2" customFormat="1" ht="12.75">
      <c r="A100" s="3"/>
      <c r="B100" s="60" t="s">
        <v>148</v>
      </c>
      <c r="C100" s="57">
        <v>2.040364716986302</v>
      </c>
      <c r="D100" s="43"/>
      <c r="E100" s="50"/>
      <c r="F100" s="15"/>
      <c r="G100" s="56"/>
    </row>
    <row r="101" spans="2:7" s="2" customFormat="1" ht="12.75">
      <c r="B101" s="24" t="s">
        <v>149</v>
      </c>
      <c r="C101" s="57">
        <v>5.795622360164386</v>
      </c>
      <c r="D101" s="44"/>
      <c r="E101" s="51"/>
      <c r="F101" s="15"/>
      <c r="G101" s="56"/>
    </row>
    <row r="102" spans="1:7" s="2" customFormat="1" ht="12.75">
      <c r="A102" s="3"/>
      <c r="B102" s="60" t="s">
        <v>150</v>
      </c>
      <c r="C102" s="57">
        <v>4.037270238361644</v>
      </c>
      <c r="D102" s="15"/>
      <c r="E102" s="52"/>
      <c r="F102" s="15"/>
      <c r="G102" s="56"/>
    </row>
    <row r="103" spans="2:7" s="2" customFormat="1" ht="12.75">
      <c r="B103" s="60" t="s">
        <v>151</v>
      </c>
      <c r="C103" s="57">
        <v>0.08142765435616438</v>
      </c>
      <c r="D103" s="15"/>
      <c r="E103" s="53"/>
      <c r="F103" s="15"/>
      <c r="G103" s="56"/>
    </row>
    <row r="104" spans="2:3" s="2" customFormat="1" ht="12.75">
      <c r="B104" s="27"/>
      <c r="C104" s="37"/>
    </row>
    <row r="105" spans="2:3" s="2" customFormat="1" ht="12.75">
      <c r="B105" s="3" t="s">
        <v>20</v>
      </c>
      <c r="C105" s="19">
        <f>C38+C44+C50+C69+C72+C76</f>
        <v>3122.5673543290063</v>
      </c>
    </row>
    <row r="106" spans="2:3" s="2" customFormat="1" ht="12.75">
      <c r="B106" s="3" t="s">
        <v>119</v>
      </c>
      <c r="C106" s="19">
        <f>'סך התשלומים ששולמו בגין כל סוג'!C37</f>
        <v>1815681</v>
      </c>
    </row>
    <row r="107" spans="2:5" s="2" customFormat="1" ht="12.75">
      <c r="B107" s="3"/>
      <c r="C107" s="8"/>
      <c r="D107" s="15"/>
      <c r="E107" s="30"/>
    </row>
    <row r="108" spans="4:5" s="2" customFormat="1" ht="12.75">
      <c r="D108" s="15"/>
      <c r="E108" s="30"/>
    </row>
    <row r="109" spans="2:5" s="2" customFormat="1" ht="12.75">
      <c r="B109" s="34"/>
      <c r="C109" s="38"/>
      <c r="D109" s="15"/>
      <c r="E109" s="30"/>
    </row>
    <row r="110" spans="2:5" s="2" customFormat="1" ht="12.75">
      <c r="B110" s="5"/>
      <c r="D110" s="15"/>
      <c r="E110" s="30"/>
    </row>
    <row r="111" spans="2:5" s="2" customFormat="1" ht="12.75">
      <c r="B111" s="26"/>
      <c r="D111" s="15"/>
      <c r="E111" s="30"/>
    </row>
    <row r="112" spans="4:5" s="2" customFormat="1" ht="12.75">
      <c r="D112" s="15"/>
      <c r="E112" s="30"/>
    </row>
    <row r="113" spans="2:5" s="2" customFormat="1" ht="12.75">
      <c r="B113" s="5"/>
      <c r="D113" s="15"/>
      <c r="E113" s="30"/>
    </row>
    <row r="114" spans="2:5" s="2" customFormat="1" ht="12.75">
      <c r="B114" s="5"/>
      <c r="D114" s="15"/>
      <c r="E114" s="30"/>
    </row>
    <row r="115" spans="2:5" s="2" customFormat="1" ht="12.75">
      <c r="B115" s="5"/>
      <c r="D115" s="15"/>
      <c r="E115" s="30"/>
    </row>
    <row r="116" spans="2:5" s="2" customFormat="1" ht="12.75">
      <c r="B116" s="26"/>
      <c r="D116" s="15"/>
      <c r="E116" s="30"/>
    </row>
    <row r="117" spans="4:5" s="2" customFormat="1" ht="12.75">
      <c r="D117" s="15"/>
      <c r="E117" s="30"/>
    </row>
    <row r="118" spans="2:5" s="2" customFormat="1" ht="12.75">
      <c r="B118" s="5"/>
      <c r="D118" s="15"/>
      <c r="E118" s="30"/>
    </row>
    <row r="119" spans="2:5" s="2" customFormat="1" ht="12.75">
      <c r="B119" s="5"/>
      <c r="D119" s="15"/>
      <c r="E119" s="30"/>
    </row>
    <row r="120" spans="2:5" s="2" customFormat="1" ht="12.75">
      <c r="B120" s="5"/>
      <c r="D120" s="15"/>
      <c r="E120" s="30"/>
    </row>
    <row r="121" spans="2:5" s="2" customFormat="1" ht="12.75">
      <c r="B121" s="26"/>
      <c r="D121" s="15"/>
      <c r="E121" s="30"/>
    </row>
    <row r="122" spans="4:5" s="2" customFormat="1" ht="12.75">
      <c r="D122" s="15"/>
      <c r="E122" s="30"/>
    </row>
    <row r="123" spans="2:5" s="2" customFormat="1" ht="12.75">
      <c r="B123" s="5"/>
      <c r="D123" s="15"/>
      <c r="E123" s="30"/>
    </row>
    <row r="124" spans="2:5" s="2" customFormat="1" ht="12.75">
      <c r="B124" s="5"/>
      <c r="D124" s="15"/>
      <c r="E124" s="30"/>
    </row>
    <row r="125" spans="2:5" s="2" customFormat="1" ht="12.75">
      <c r="B125" s="5"/>
      <c r="D125" s="15"/>
      <c r="E125" s="30"/>
    </row>
    <row r="126" spans="2:5" s="2" customFormat="1" ht="12.75">
      <c r="B126" s="26"/>
      <c r="D126" s="15"/>
      <c r="E126" s="30"/>
    </row>
    <row r="127" spans="4:5" s="2" customFormat="1" ht="12.75">
      <c r="D127" s="15"/>
      <c r="E127" s="30"/>
    </row>
    <row r="128" spans="2:5" s="2" customFormat="1" ht="12.75">
      <c r="B128" s="5"/>
      <c r="D128" s="15"/>
      <c r="E128" s="30"/>
    </row>
    <row r="129" spans="2:5" s="2" customFormat="1" ht="12.75">
      <c r="B129" s="5"/>
      <c r="D129" s="15"/>
      <c r="E129" s="30"/>
    </row>
    <row r="130" spans="2:5" s="2" customFormat="1" ht="12.75">
      <c r="B130" s="5"/>
      <c r="D130" s="15"/>
      <c r="E130" s="30"/>
    </row>
    <row r="131" spans="2:5" s="2" customFormat="1" ht="12.75">
      <c r="B131" s="26"/>
      <c r="D131" s="15"/>
      <c r="E131" s="30"/>
    </row>
    <row r="132" spans="4:5" s="2" customFormat="1" ht="12.75">
      <c r="D132" s="15"/>
      <c r="E132" s="30"/>
    </row>
    <row r="133" spans="2:5" s="2" customFormat="1" ht="12.75">
      <c r="B133" s="5"/>
      <c r="D133" s="15"/>
      <c r="E133" s="30"/>
    </row>
    <row r="134" spans="2:5" s="2" customFormat="1" ht="12.75">
      <c r="B134" s="5"/>
      <c r="D134" s="15"/>
      <c r="E134" s="30"/>
    </row>
    <row r="135" spans="2:5" s="2" customFormat="1" ht="12.75">
      <c r="B135" s="5"/>
      <c r="D135" s="15"/>
      <c r="E135" s="30"/>
    </row>
    <row r="136" spans="2:5" s="2" customFormat="1" ht="12.75">
      <c r="B136" s="26"/>
      <c r="D136" s="15"/>
      <c r="E136" s="30"/>
    </row>
    <row r="137" spans="4:5" s="2" customFormat="1" ht="12.75">
      <c r="D137" s="15"/>
      <c r="E137" s="30"/>
    </row>
    <row r="138" spans="2:5" s="2" customFormat="1" ht="12.75">
      <c r="B138" s="5"/>
      <c r="D138" s="15"/>
      <c r="E138" s="30"/>
    </row>
    <row r="139" spans="2:5" s="2" customFormat="1" ht="12.75">
      <c r="B139" s="5"/>
      <c r="D139" s="15"/>
      <c r="E139" s="30"/>
    </row>
    <row r="140" spans="2:5" s="2" customFormat="1" ht="12.75">
      <c r="B140" s="5"/>
      <c r="D140" s="15"/>
      <c r="E140" s="30"/>
    </row>
    <row r="141" spans="2:5" s="2" customFormat="1" ht="12.75">
      <c r="B141" s="26"/>
      <c r="D141" s="15"/>
      <c r="E141" s="30"/>
    </row>
    <row r="142" spans="4:5" s="2" customFormat="1" ht="12.75">
      <c r="D142" s="15"/>
      <c r="E142" s="30"/>
    </row>
    <row r="143" spans="2:5" s="2" customFormat="1" ht="12.75">
      <c r="B143" s="5"/>
      <c r="D143" s="15"/>
      <c r="E143" s="30"/>
    </row>
    <row r="144" spans="2:5" s="2" customFormat="1" ht="12.75">
      <c r="B144" s="5"/>
      <c r="D144" s="15"/>
      <c r="E144" s="30"/>
    </row>
    <row r="145" spans="2:5" s="2" customFormat="1" ht="12.75">
      <c r="B145" s="5"/>
      <c r="D145" s="15"/>
      <c r="E145" s="30"/>
    </row>
    <row r="146" spans="2:5" s="2" customFormat="1" ht="12.75">
      <c r="B146" s="26"/>
      <c r="D146" s="15"/>
      <c r="E146" s="30"/>
    </row>
    <row r="147" spans="4:5" s="2" customFormat="1" ht="12.75">
      <c r="D147" s="15"/>
      <c r="E147" s="30"/>
    </row>
    <row r="148" spans="2:5" s="2" customFormat="1" ht="12.75">
      <c r="B148" s="5"/>
      <c r="D148" s="15"/>
      <c r="E148" s="30"/>
    </row>
    <row r="149" spans="2:5" s="2" customFormat="1" ht="12.75">
      <c r="B149" s="5"/>
      <c r="D149" s="15"/>
      <c r="E149" s="30"/>
    </row>
    <row r="150" spans="2:5" s="2" customFormat="1" ht="12.75">
      <c r="B150" s="5"/>
      <c r="D150" s="15"/>
      <c r="E150" s="30"/>
    </row>
    <row r="151" spans="2:5" s="2" customFormat="1" ht="12.75">
      <c r="B151" s="26"/>
      <c r="D151" s="15"/>
      <c r="E151" s="30"/>
    </row>
    <row r="152" spans="4:5" s="2" customFormat="1" ht="12.75">
      <c r="D152" s="15"/>
      <c r="E152" s="30"/>
    </row>
    <row r="153" spans="2:5" s="2" customFormat="1" ht="12.75">
      <c r="B153" s="5"/>
      <c r="D153" s="15"/>
      <c r="E153" s="30"/>
    </row>
    <row r="154" spans="2:5" s="2" customFormat="1" ht="12.75">
      <c r="B154" s="5"/>
      <c r="D154" s="15"/>
      <c r="E154" s="30"/>
    </row>
    <row r="155" spans="2:5" s="2" customFormat="1" ht="12.75">
      <c r="B155" s="5"/>
      <c r="D155" s="15"/>
      <c r="E155" s="30"/>
    </row>
    <row r="156" spans="2:5" s="2" customFormat="1" ht="12.75">
      <c r="B156" s="26"/>
      <c r="D156" s="15"/>
      <c r="E156" s="30"/>
    </row>
    <row r="157" spans="4:5" s="2" customFormat="1" ht="12.75">
      <c r="D157" s="15"/>
      <c r="E157" s="30"/>
    </row>
    <row r="158" spans="2:5" s="2" customFormat="1" ht="12.75">
      <c r="B158" s="5"/>
      <c r="D158" s="15"/>
      <c r="E158" s="30"/>
    </row>
    <row r="159" spans="2:5" s="2" customFormat="1" ht="12.75">
      <c r="B159" s="5"/>
      <c r="D159" s="15"/>
      <c r="E159" s="30"/>
    </row>
    <row r="160" spans="2:5" s="2" customFormat="1" ht="12.75">
      <c r="B160" s="5"/>
      <c r="D160" s="15"/>
      <c r="E160" s="30"/>
    </row>
    <row r="161" spans="2:5" s="2" customFormat="1" ht="12.75">
      <c r="B161" s="26"/>
      <c r="D161" s="15"/>
      <c r="E161" s="30"/>
    </row>
    <row r="162" spans="4:5" s="2" customFormat="1" ht="12.75">
      <c r="D162" s="15"/>
      <c r="E162" s="30"/>
    </row>
    <row r="163" spans="2:5" s="2" customFormat="1" ht="12.75">
      <c r="B163" s="5"/>
      <c r="D163" s="15"/>
      <c r="E163" s="30"/>
    </row>
    <row r="164" spans="2:5" s="2" customFormat="1" ht="12.75">
      <c r="B164" s="5"/>
      <c r="D164" s="15"/>
      <c r="E164" s="30"/>
    </row>
    <row r="165" spans="2:5" s="2" customFormat="1" ht="12.75">
      <c r="B165" s="5"/>
      <c r="D165" s="15"/>
      <c r="E165" s="30"/>
    </row>
    <row r="166" spans="2:5" s="2" customFormat="1" ht="12.75">
      <c r="B166" s="26"/>
      <c r="D166" s="15"/>
      <c r="E166" s="30"/>
    </row>
    <row r="167" spans="4:5" s="2" customFormat="1" ht="12.75">
      <c r="D167" s="15"/>
      <c r="E167" s="30"/>
    </row>
    <row r="168" spans="2:5" s="2" customFormat="1" ht="12.75">
      <c r="B168" s="5"/>
      <c r="D168" s="15"/>
      <c r="E168" s="30"/>
    </row>
    <row r="169" spans="2:5" s="2" customFormat="1" ht="12.75">
      <c r="B169" s="5"/>
      <c r="D169" s="15"/>
      <c r="E169" s="30"/>
    </row>
    <row r="170" spans="2:5" s="2" customFormat="1" ht="12.75">
      <c r="B170" s="5"/>
      <c r="D170" s="15"/>
      <c r="E170" s="30"/>
    </row>
    <row r="171" spans="2:5" s="2" customFormat="1" ht="12.75">
      <c r="B171" s="26"/>
      <c r="D171" s="15"/>
      <c r="E171" s="30"/>
    </row>
    <row r="172" spans="4:5" s="2" customFormat="1" ht="12.75">
      <c r="D172" s="15"/>
      <c r="E172" s="30"/>
    </row>
    <row r="173" spans="2:5" s="2" customFormat="1" ht="12.75">
      <c r="B173" s="5"/>
      <c r="D173" s="15"/>
      <c r="E173" s="30"/>
    </row>
    <row r="174" spans="2:5" s="2" customFormat="1" ht="12.75">
      <c r="B174" s="5"/>
      <c r="D174" s="15"/>
      <c r="E174" s="30"/>
    </row>
    <row r="175" spans="2:5" s="2" customFormat="1" ht="12.75">
      <c r="B175" s="5"/>
      <c r="D175" s="15"/>
      <c r="E175" s="30"/>
    </row>
    <row r="176" spans="2:5" s="2" customFormat="1" ht="12.75">
      <c r="B176" s="26"/>
      <c r="E176" s="30"/>
    </row>
    <row r="177" s="2" customFormat="1" ht="12.75">
      <c r="E177" s="30"/>
    </row>
    <row r="178" spans="2:5" s="2" customFormat="1" ht="12.75">
      <c r="B178" s="5"/>
      <c r="E178" s="30"/>
    </row>
    <row r="179" spans="2:5" s="2" customFormat="1" ht="12.75">
      <c r="B179" s="5"/>
      <c r="E179" s="30"/>
    </row>
    <row r="180" spans="2:5" s="2" customFormat="1" ht="12.75">
      <c r="B180" s="5"/>
      <c r="E180" s="30"/>
    </row>
    <row r="181" spans="2:5" s="2" customFormat="1" ht="12.75">
      <c r="B181" s="26"/>
      <c r="E181" s="30"/>
    </row>
    <row r="182" s="2" customFormat="1" ht="12.75">
      <c r="E182" s="30"/>
    </row>
    <row r="183" spans="2:5" s="2" customFormat="1" ht="12.75">
      <c r="B183" s="5"/>
      <c r="E183" s="30"/>
    </row>
    <row r="184" spans="2:5" s="2" customFormat="1" ht="12.75">
      <c r="B184" s="5"/>
      <c r="E184" s="30"/>
    </row>
    <row r="185" spans="2:5" s="2" customFormat="1" ht="12.75">
      <c r="B185" s="5"/>
      <c r="E185" s="30"/>
    </row>
    <row r="186" spans="2:5" s="2" customFormat="1" ht="12.75">
      <c r="B186" s="26"/>
      <c r="E186" s="30"/>
    </row>
    <row r="187" s="2" customFormat="1" ht="12.75">
      <c r="E187" s="30"/>
    </row>
    <row r="188" spans="2:5" s="2" customFormat="1" ht="12.75">
      <c r="B188" s="5"/>
      <c r="E188" s="30"/>
    </row>
    <row r="189" spans="2:5" s="2" customFormat="1" ht="12.75">
      <c r="B189" s="5"/>
      <c r="E189" s="30"/>
    </row>
    <row r="190" spans="2:5" s="2" customFormat="1" ht="12.75">
      <c r="B190" s="5"/>
      <c r="E190" s="30"/>
    </row>
    <row r="191" spans="2:5" s="2" customFormat="1" ht="12.75">
      <c r="B191" s="26"/>
      <c r="E191" s="30"/>
    </row>
    <row r="192" s="2" customFormat="1" ht="12.75">
      <c r="E192" s="30"/>
    </row>
    <row r="193" spans="2:5" s="2" customFormat="1" ht="12.75">
      <c r="B193" s="5"/>
      <c r="E193" s="30"/>
    </row>
    <row r="194" spans="2:5" s="2" customFormat="1" ht="12.75">
      <c r="B194" s="5"/>
      <c r="E194" s="30"/>
    </row>
    <row r="195" spans="2:5" s="2" customFormat="1" ht="12.75">
      <c r="B195" s="5"/>
      <c r="E195" s="30"/>
    </row>
    <row r="196" spans="2:5" s="2" customFormat="1" ht="12.75">
      <c r="B196" s="26"/>
      <c r="E196" s="30"/>
    </row>
    <row r="197" s="2" customFormat="1" ht="12.75">
      <c r="E197" s="30"/>
    </row>
    <row r="198" spans="2:5" s="2" customFormat="1" ht="12.75">
      <c r="B198" s="5"/>
      <c r="E198" s="30"/>
    </row>
    <row r="199" spans="2:5" s="2" customFormat="1" ht="12.75">
      <c r="B199" s="5"/>
      <c r="E199" s="30"/>
    </row>
    <row r="200" spans="2:5" s="2" customFormat="1" ht="12.75">
      <c r="B200" s="5"/>
      <c r="E200" s="30"/>
    </row>
    <row r="201" spans="2:5" s="2" customFormat="1" ht="12.75">
      <c r="B201" s="26"/>
      <c r="E201" s="30"/>
    </row>
    <row r="202" s="2" customFormat="1" ht="12.75">
      <c r="E202" s="30"/>
    </row>
    <row r="203" spans="2:5" s="2" customFormat="1" ht="12.75">
      <c r="B203" s="5"/>
      <c r="E203" s="30"/>
    </row>
    <row r="204" spans="2:5" s="2" customFormat="1" ht="12.75">
      <c r="B204" s="5"/>
      <c r="E204" s="30"/>
    </row>
    <row r="205" spans="2:5" s="2" customFormat="1" ht="12.75">
      <c r="B205" s="5"/>
      <c r="E205" s="30"/>
    </row>
    <row r="206" spans="2:5" s="2" customFormat="1" ht="12.75">
      <c r="B206" s="26"/>
      <c r="E206" s="30"/>
    </row>
    <row r="207" s="2" customFormat="1" ht="12.75">
      <c r="E207" s="30"/>
    </row>
    <row r="208" spans="2:5" s="2" customFormat="1" ht="12.75">
      <c r="B208" s="5"/>
      <c r="E208" s="30"/>
    </row>
    <row r="209" spans="2:5" s="2" customFormat="1" ht="12.75">
      <c r="B209" s="5"/>
      <c r="E209" s="30"/>
    </row>
    <row r="210" spans="2:5" s="2" customFormat="1" ht="12.75">
      <c r="B210" s="5"/>
      <c r="E210" s="30"/>
    </row>
    <row r="211" spans="2:5" s="2" customFormat="1" ht="12.75">
      <c r="B211" s="26"/>
      <c r="E211" s="30"/>
    </row>
    <row r="212" s="2" customFormat="1" ht="12.75">
      <c r="E212" s="30"/>
    </row>
    <row r="213" spans="2:5" s="2" customFormat="1" ht="12.75">
      <c r="B213" s="5"/>
      <c r="E213" s="30"/>
    </row>
    <row r="214" spans="2:5" s="2" customFormat="1" ht="12.75">
      <c r="B214" s="5"/>
      <c r="E214" s="30"/>
    </row>
    <row r="215" spans="2:5" s="2" customFormat="1" ht="12.75">
      <c r="B215" s="5"/>
      <c r="E215" s="30"/>
    </row>
    <row r="216" spans="2:5" s="2" customFormat="1" ht="12.75">
      <c r="B216" s="26"/>
      <c r="E216" s="30"/>
    </row>
    <row r="217" s="2" customFormat="1" ht="12.75">
      <c r="E217" s="30"/>
    </row>
    <row r="218" spans="2:5" s="2" customFormat="1" ht="12.75">
      <c r="B218" s="5"/>
      <c r="E218" s="30"/>
    </row>
    <row r="219" spans="2:5" s="2" customFormat="1" ht="12.75">
      <c r="B219" s="5"/>
      <c r="E219" s="30"/>
    </row>
    <row r="220" spans="2:5" s="2" customFormat="1" ht="12.75">
      <c r="B220" s="5"/>
      <c r="E220" s="30"/>
    </row>
    <row r="221" spans="2:5" s="2" customFormat="1" ht="12.75">
      <c r="B221" s="26"/>
      <c r="E221" s="30"/>
    </row>
    <row r="222" s="2" customFormat="1" ht="12.75">
      <c r="E222" s="30"/>
    </row>
    <row r="223" spans="2:5" s="2" customFormat="1" ht="12.75">
      <c r="B223" s="5"/>
      <c r="E223" s="30"/>
    </row>
    <row r="224" spans="2:5" s="2" customFormat="1" ht="12.75">
      <c r="B224" s="5"/>
      <c r="E224" s="30"/>
    </row>
    <row r="225" spans="2:5" s="2" customFormat="1" ht="12.75">
      <c r="B225" s="5"/>
      <c r="E225" s="30"/>
    </row>
    <row r="226" spans="2:5" s="2" customFormat="1" ht="12.75">
      <c r="B226" s="26"/>
      <c r="E226" s="30"/>
    </row>
    <row r="227" s="2" customFormat="1" ht="12.75">
      <c r="E227" s="30"/>
    </row>
    <row r="228" spans="2:5" s="2" customFormat="1" ht="12.75">
      <c r="B228" s="5"/>
      <c r="E228" s="30"/>
    </row>
    <row r="229" spans="2:5" s="2" customFormat="1" ht="12.75">
      <c r="B229" s="5"/>
      <c r="E229" s="30"/>
    </row>
    <row r="230" spans="2:5" s="2" customFormat="1" ht="12.75">
      <c r="B230" s="5"/>
      <c r="E230" s="30"/>
    </row>
    <row r="231" spans="2:5" s="2" customFormat="1" ht="12.75">
      <c r="B231" s="26"/>
      <c r="E231" s="30"/>
    </row>
    <row r="232" s="2" customFormat="1" ht="12.75">
      <c r="E232" s="30"/>
    </row>
    <row r="233" spans="2:5" s="2" customFormat="1" ht="12.75">
      <c r="B233" s="5"/>
      <c r="E233" s="30"/>
    </row>
    <row r="234" spans="2:5" s="2" customFormat="1" ht="12.75">
      <c r="B234" s="5"/>
      <c r="E234" s="30"/>
    </row>
    <row r="235" spans="2:5" s="2" customFormat="1" ht="12.75">
      <c r="B235" s="5"/>
      <c r="E235" s="30"/>
    </row>
    <row r="236" spans="2:5" s="2" customFormat="1" ht="12.75">
      <c r="B236" s="26"/>
      <c r="E236" s="30"/>
    </row>
    <row r="237" s="2" customFormat="1" ht="12.75">
      <c r="E237" s="30"/>
    </row>
    <row r="238" spans="2:5" s="2" customFormat="1" ht="12.75">
      <c r="B238" s="5"/>
      <c r="E238" s="30"/>
    </row>
    <row r="239" spans="2:5" s="2" customFormat="1" ht="12.75">
      <c r="B239" s="5"/>
      <c r="E239" s="30"/>
    </row>
    <row r="240" spans="2:5" s="2" customFormat="1" ht="12.75">
      <c r="B240" s="5"/>
      <c r="E240" s="30"/>
    </row>
    <row r="241" spans="2:5" s="2" customFormat="1" ht="12.75">
      <c r="B241" s="26"/>
      <c r="E241" s="30"/>
    </row>
    <row r="242" s="2" customFormat="1" ht="12.75">
      <c r="E242" s="30"/>
    </row>
    <row r="243" spans="2:5" s="2" customFormat="1" ht="12.75">
      <c r="B243" s="5"/>
      <c r="E243" s="30"/>
    </row>
    <row r="244" spans="2:5" s="2" customFormat="1" ht="12.75">
      <c r="B244" s="5"/>
      <c r="E244" s="30"/>
    </row>
    <row r="245" spans="2:5" s="2" customFormat="1" ht="12.75">
      <c r="B245" s="5"/>
      <c r="E245" s="30"/>
    </row>
    <row r="246" spans="2:5" s="2" customFormat="1" ht="12.75">
      <c r="B246" s="26"/>
      <c r="E246" s="30"/>
    </row>
    <row r="247" s="2" customFormat="1" ht="12.75">
      <c r="E247" s="30"/>
    </row>
    <row r="248" spans="2:5" s="2" customFormat="1" ht="12.75">
      <c r="B248" s="5"/>
      <c r="E248" s="30"/>
    </row>
    <row r="249" spans="2:5" s="2" customFormat="1" ht="12.75">
      <c r="B249" s="5"/>
      <c r="E249" s="30"/>
    </row>
    <row r="250" spans="2:5" s="2" customFormat="1" ht="12.75">
      <c r="B250" s="5"/>
      <c r="E250" s="30"/>
    </row>
    <row r="251" spans="2:5" s="2" customFormat="1" ht="12.75">
      <c r="B251" s="26"/>
      <c r="E251" s="30"/>
    </row>
    <row r="252" s="2" customFormat="1" ht="12.75">
      <c r="E252" s="30"/>
    </row>
    <row r="253" spans="2:5" s="2" customFormat="1" ht="12.75">
      <c r="B253" s="5"/>
      <c r="E253" s="30"/>
    </row>
    <row r="254" spans="2:5" s="2" customFormat="1" ht="12.75">
      <c r="B254" s="5"/>
      <c r="E254" s="30"/>
    </row>
    <row r="255" spans="2:5" s="2" customFormat="1" ht="12.75">
      <c r="B255" s="5"/>
      <c r="E255" s="30"/>
    </row>
    <row r="256" spans="2:5" s="2" customFormat="1" ht="12.75">
      <c r="B256" s="26"/>
      <c r="E256" s="30"/>
    </row>
    <row r="257" s="2" customFormat="1" ht="12.75">
      <c r="E257" s="30"/>
    </row>
    <row r="258" spans="2:5" s="2" customFormat="1" ht="12.75">
      <c r="B258" s="5"/>
      <c r="E258" s="30"/>
    </row>
    <row r="259" spans="2:5" s="2" customFormat="1" ht="12.75">
      <c r="B259" s="5"/>
      <c r="E259" s="30"/>
    </row>
    <row r="260" spans="2:5" s="2" customFormat="1" ht="12.75">
      <c r="B260" s="5"/>
      <c r="E260" s="30"/>
    </row>
    <row r="261" spans="2:5" s="2" customFormat="1" ht="12.75">
      <c r="B261" s="26"/>
      <c r="E261" s="30"/>
    </row>
    <row r="262" s="2" customFormat="1" ht="12.75">
      <c r="E262" s="30"/>
    </row>
    <row r="263" spans="2:5" s="2" customFormat="1" ht="12.75">
      <c r="B263" s="5"/>
      <c r="E263" s="30"/>
    </row>
    <row r="264" spans="2:5" s="2" customFormat="1" ht="12.75">
      <c r="B264" s="5"/>
      <c r="E264" s="30"/>
    </row>
    <row r="265" spans="2:5" s="2" customFormat="1" ht="12.75">
      <c r="B265" s="5"/>
      <c r="E265" s="30"/>
    </row>
    <row r="266" spans="2:5" s="2" customFormat="1" ht="12.75">
      <c r="B266" s="26"/>
      <c r="E266" s="30"/>
    </row>
    <row r="267" s="2" customFormat="1" ht="12.75">
      <c r="E267" s="30"/>
    </row>
    <row r="268" spans="2:5" s="2" customFormat="1" ht="12.75">
      <c r="B268" s="5"/>
      <c r="E268" s="30"/>
    </row>
    <row r="269" spans="2:5" s="2" customFormat="1" ht="12.75">
      <c r="B269" s="5"/>
      <c r="E269" s="30"/>
    </row>
    <row r="270" spans="2:5" s="2" customFormat="1" ht="12.75">
      <c r="B270" s="5"/>
      <c r="E270" s="30"/>
    </row>
    <row r="271" spans="2:5" s="2" customFormat="1" ht="12.75">
      <c r="B271" s="26"/>
      <c r="E271" s="30"/>
    </row>
    <row r="272" s="2" customFormat="1" ht="12.75">
      <c r="E272" s="30"/>
    </row>
    <row r="273" spans="2:5" s="2" customFormat="1" ht="12.75">
      <c r="B273" s="5"/>
      <c r="E273" s="30"/>
    </row>
    <row r="274" spans="2:5" s="2" customFormat="1" ht="12.75">
      <c r="B274" s="5"/>
      <c r="E274" s="30"/>
    </row>
    <row r="275" s="2" customFormat="1" ht="12.75">
      <c r="E275" s="30"/>
    </row>
    <row r="276" spans="2:5" s="2" customFormat="1" ht="12.75">
      <c r="B276" s="25"/>
      <c r="E276" s="30"/>
    </row>
    <row r="277" spans="2:5" s="2" customFormat="1" ht="12.75">
      <c r="B277" s="5"/>
      <c r="E277" s="30"/>
    </row>
    <row r="278" spans="2:5" s="2" customFormat="1" ht="12.75">
      <c r="B278" s="5"/>
      <c r="E278" s="30"/>
    </row>
    <row r="279" spans="2:5" s="2" customFormat="1" ht="12.75">
      <c r="B279" s="26"/>
      <c r="E279" s="30"/>
    </row>
    <row r="280" s="2" customFormat="1" ht="12.75">
      <c r="E280" s="30"/>
    </row>
    <row r="281" spans="2:5" s="2" customFormat="1" ht="12.75">
      <c r="B281" s="5"/>
      <c r="E281" s="30"/>
    </row>
    <row r="282" spans="2:5" s="2" customFormat="1" ht="12.75">
      <c r="B282" s="5"/>
      <c r="E282" s="30"/>
    </row>
    <row r="283" s="2" customFormat="1" ht="12.75">
      <c r="E283" s="30"/>
    </row>
    <row r="284" spans="2:5" s="2" customFormat="1" ht="12.75">
      <c r="B284" s="25"/>
      <c r="E284" s="30"/>
    </row>
    <row r="285" spans="2:5" s="2" customFormat="1" ht="12.75">
      <c r="B285" s="5"/>
      <c r="E285" s="30"/>
    </row>
    <row r="286" spans="2:5" s="2" customFormat="1" ht="12.75">
      <c r="B286" s="5"/>
      <c r="E286" s="30"/>
    </row>
    <row r="287" spans="2:5" s="2" customFormat="1" ht="12.75">
      <c r="B287" s="26"/>
      <c r="E287" s="30"/>
    </row>
    <row r="288" s="2" customFormat="1" ht="12.75">
      <c r="E288" s="30"/>
    </row>
    <row r="289" spans="2:5" s="2" customFormat="1" ht="12.75">
      <c r="B289" s="5"/>
      <c r="E289" s="30"/>
    </row>
    <row r="290" spans="2:5" s="2" customFormat="1" ht="12.75">
      <c r="B290" s="5"/>
      <c r="E290" s="30"/>
    </row>
    <row r="291" s="2" customFormat="1" ht="12.75">
      <c r="E291" s="30"/>
    </row>
    <row r="292" spans="2:5" s="2" customFormat="1" ht="12.75">
      <c r="B292" s="25"/>
      <c r="E292" s="30"/>
    </row>
    <row r="293" spans="2:5" s="2" customFormat="1" ht="12.75">
      <c r="B293" s="5"/>
      <c r="E293" s="30"/>
    </row>
    <row r="294" spans="2:5" s="2" customFormat="1" ht="12.75">
      <c r="B294" s="5"/>
      <c r="E294" s="30"/>
    </row>
    <row r="295" spans="2:5" s="2" customFormat="1" ht="12.75">
      <c r="B295" s="26"/>
      <c r="E295" s="30"/>
    </row>
    <row r="296" s="2" customFormat="1" ht="12.75">
      <c r="E296" s="30"/>
    </row>
    <row r="297" spans="2:5" s="2" customFormat="1" ht="12.75">
      <c r="B297" s="5"/>
      <c r="E297" s="30"/>
    </row>
    <row r="298" spans="2:5" s="2" customFormat="1" ht="12.75">
      <c r="B298" s="5"/>
      <c r="E298" s="30"/>
    </row>
    <row r="299" s="2" customFormat="1" ht="12.75">
      <c r="E299" s="30"/>
    </row>
    <row r="300" spans="2:5" s="2" customFormat="1" ht="12.75">
      <c r="B300" s="25"/>
      <c r="E300" s="30"/>
    </row>
    <row r="301" spans="2:5" s="2" customFormat="1" ht="12.75">
      <c r="B301" s="5"/>
      <c r="E301" s="30"/>
    </row>
    <row r="302" spans="2:5" s="2" customFormat="1" ht="12.75">
      <c r="B302" s="5"/>
      <c r="E302" s="30"/>
    </row>
    <row r="303" spans="2:5" s="2" customFormat="1" ht="12.75">
      <c r="B303" s="26"/>
      <c r="E303" s="30"/>
    </row>
    <row r="304" s="2" customFormat="1" ht="12.75">
      <c r="E304" s="30"/>
    </row>
    <row r="305" spans="2:5" s="2" customFormat="1" ht="12.75">
      <c r="B305" s="5"/>
      <c r="E305" s="30"/>
    </row>
    <row r="306" spans="2:5" s="2" customFormat="1" ht="12.75">
      <c r="B306" s="5"/>
      <c r="E306" s="30"/>
    </row>
    <row r="307" s="2" customFormat="1" ht="12.75">
      <c r="E307" s="30"/>
    </row>
    <row r="308" spans="2:5" s="2" customFormat="1" ht="12.75">
      <c r="B308" s="25"/>
      <c r="E308" s="30"/>
    </row>
    <row r="309" spans="2:5" s="2" customFormat="1" ht="12.75">
      <c r="B309" s="5"/>
      <c r="E309" s="30"/>
    </row>
    <row r="310" spans="2:5" s="2" customFormat="1" ht="12.75">
      <c r="B310" s="5"/>
      <c r="E310" s="30"/>
    </row>
    <row r="311" spans="2:5" s="2" customFormat="1" ht="12.75">
      <c r="B311" s="26"/>
      <c r="E311" s="30"/>
    </row>
    <row r="312" s="2" customFormat="1" ht="12.75">
      <c r="E312" s="30"/>
    </row>
    <row r="313" spans="2:5" s="2" customFormat="1" ht="12.75">
      <c r="B313" s="5"/>
      <c r="E313" s="30"/>
    </row>
    <row r="314" spans="2:5" s="2" customFormat="1" ht="12.75">
      <c r="B314" s="5"/>
      <c r="E314" s="30"/>
    </row>
    <row r="315" s="2" customFormat="1" ht="12.75">
      <c r="E315" s="30"/>
    </row>
    <row r="316" spans="2:5" s="2" customFormat="1" ht="12.75">
      <c r="B316" s="25"/>
      <c r="E316" s="30"/>
    </row>
    <row r="317" spans="2:5" s="2" customFormat="1" ht="12.75">
      <c r="B317" s="5"/>
      <c r="E317" s="30"/>
    </row>
    <row r="318" spans="2:5" s="2" customFormat="1" ht="12.75">
      <c r="B318" s="5"/>
      <c r="E318" s="30"/>
    </row>
    <row r="319" spans="2:5" s="2" customFormat="1" ht="12.75">
      <c r="B319" s="26"/>
      <c r="E319" s="30"/>
    </row>
    <row r="320" s="2" customFormat="1" ht="12.75">
      <c r="E320" s="30"/>
    </row>
    <row r="321" spans="2:5" s="2" customFormat="1" ht="12.75">
      <c r="B321" s="5"/>
      <c r="E321" s="30"/>
    </row>
    <row r="322" spans="2:5" s="2" customFormat="1" ht="12.75">
      <c r="B322" s="5"/>
      <c r="E322" s="30"/>
    </row>
    <row r="323" s="2" customFormat="1" ht="12.75">
      <c r="E323" s="30"/>
    </row>
    <row r="324" spans="2:5" s="2" customFormat="1" ht="12.75">
      <c r="B324" s="25"/>
      <c r="E324" s="30"/>
    </row>
    <row r="325" spans="2:5" s="2" customFormat="1" ht="12.75">
      <c r="B325" s="5"/>
      <c r="E325" s="30"/>
    </row>
    <row r="326" spans="2:5" s="2" customFormat="1" ht="12.75">
      <c r="B326" s="5"/>
      <c r="E326" s="30"/>
    </row>
    <row r="327" spans="2:5" s="2" customFormat="1" ht="12.75">
      <c r="B327" s="26"/>
      <c r="E327" s="30"/>
    </row>
    <row r="328" s="2" customFormat="1" ht="12.75">
      <c r="E328" s="30"/>
    </row>
    <row r="329" spans="2:5" s="2" customFormat="1" ht="12.75">
      <c r="B329" s="5"/>
      <c r="E329" s="30"/>
    </row>
    <row r="330" spans="2:5" s="2" customFormat="1" ht="12.75">
      <c r="B330" s="5"/>
      <c r="E330" s="30"/>
    </row>
    <row r="331" s="2" customFormat="1" ht="12.75">
      <c r="E331" s="30"/>
    </row>
    <row r="332" spans="2:5" s="2" customFormat="1" ht="12.75">
      <c r="B332" s="25"/>
      <c r="E332" s="30"/>
    </row>
    <row r="333" spans="2:5" s="2" customFormat="1" ht="12.75">
      <c r="B333" s="5"/>
      <c r="E333" s="30"/>
    </row>
    <row r="334" spans="2:5" s="2" customFormat="1" ht="12.75">
      <c r="B334" s="5"/>
      <c r="E334" s="30"/>
    </row>
    <row r="335" spans="2:5" s="2" customFormat="1" ht="12.75">
      <c r="B335" s="26"/>
      <c r="E335" s="30"/>
    </row>
    <row r="336" s="2" customFormat="1" ht="12.75">
      <c r="E336" s="30"/>
    </row>
    <row r="337" spans="2:5" s="2" customFormat="1" ht="12.75">
      <c r="B337" s="5"/>
      <c r="E337" s="30"/>
    </row>
    <row r="338" spans="2:5" s="2" customFormat="1" ht="12.75">
      <c r="B338" s="5"/>
      <c r="E338" s="30"/>
    </row>
    <row r="339" s="2" customFormat="1" ht="12.75">
      <c r="E339" s="30"/>
    </row>
    <row r="340" spans="2:5" s="2" customFormat="1" ht="12.75">
      <c r="B340" s="25"/>
      <c r="E340" s="30"/>
    </row>
    <row r="341" spans="2:5" s="2" customFormat="1" ht="12.75">
      <c r="B341" s="5"/>
      <c r="E341" s="30"/>
    </row>
    <row r="342" spans="2:5" s="2" customFormat="1" ht="12.75">
      <c r="B342" s="5"/>
      <c r="E342" s="30"/>
    </row>
    <row r="343" spans="2:5" s="2" customFormat="1" ht="12.75">
      <c r="B343" s="26"/>
      <c r="E343" s="30"/>
    </row>
    <row r="344" s="2" customFormat="1" ht="12.75">
      <c r="E344" s="30"/>
    </row>
    <row r="345" spans="2:5" s="2" customFormat="1" ht="12.75">
      <c r="B345" s="5"/>
      <c r="E345" s="30"/>
    </row>
    <row r="346" spans="2:5" s="2" customFormat="1" ht="12.75">
      <c r="B346" s="5"/>
      <c r="E346" s="30"/>
    </row>
    <row r="347" s="2" customFormat="1" ht="12.75">
      <c r="E347" s="30"/>
    </row>
    <row r="348" spans="2:5" s="2" customFormat="1" ht="12.75">
      <c r="B348" s="25"/>
      <c r="E348" s="30"/>
    </row>
    <row r="349" spans="2:5" s="2" customFormat="1" ht="12.75">
      <c r="B349" s="5"/>
      <c r="E349" s="30"/>
    </row>
    <row r="350" spans="2:5" s="2" customFormat="1" ht="12.75">
      <c r="B350" s="5"/>
      <c r="E350" s="30"/>
    </row>
    <row r="351" spans="2:5" s="2" customFormat="1" ht="12.75">
      <c r="B351" s="26"/>
      <c r="E351" s="30"/>
    </row>
    <row r="352" s="2" customFormat="1" ht="12.75">
      <c r="E352" s="30"/>
    </row>
    <row r="353" spans="2:5" s="2" customFormat="1" ht="12.75">
      <c r="B353" s="5"/>
      <c r="E353" s="30"/>
    </row>
    <row r="354" spans="2:5" s="2" customFormat="1" ht="12.75">
      <c r="B354" s="5"/>
      <c r="E354" s="30"/>
    </row>
    <row r="355" s="2" customFormat="1" ht="12.75">
      <c r="E355" s="30"/>
    </row>
    <row r="356" spans="2:5" s="2" customFormat="1" ht="12.75">
      <c r="B356" s="25"/>
      <c r="E356" s="30"/>
    </row>
    <row r="357" spans="2:5" s="2" customFormat="1" ht="12.75">
      <c r="B357" s="5"/>
      <c r="E357" s="30"/>
    </row>
    <row r="358" spans="2:5" s="2" customFormat="1" ht="12.75">
      <c r="B358" s="5"/>
      <c r="E358" s="30"/>
    </row>
    <row r="359" spans="2:5" s="2" customFormat="1" ht="12.75">
      <c r="B359" s="26"/>
      <c r="E359" s="30"/>
    </row>
    <row r="360" s="2" customFormat="1" ht="12.75">
      <c r="E360" s="30"/>
    </row>
    <row r="361" spans="2:5" s="2" customFormat="1" ht="12.75">
      <c r="B361" s="5"/>
      <c r="E361" s="30"/>
    </row>
    <row r="362" spans="2:5" s="2" customFormat="1" ht="12.75">
      <c r="B362" s="5"/>
      <c r="E362" s="30"/>
    </row>
    <row r="363" s="2" customFormat="1" ht="12.75">
      <c r="E363" s="30"/>
    </row>
    <row r="364" spans="2:5" s="2" customFormat="1" ht="12.75">
      <c r="B364" s="25"/>
      <c r="E364" s="30"/>
    </row>
    <row r="365" spans="2:5" s="2" customFormat="1" ht="12.75">
      <c r="B365" s="5"/>
      <c r="E365" s="30"/>
    </row>
    <row r="366" spans="2:5" s="2" customFormat="1" ht="12.75">
      <c r="B366" s="5"/>
      <c r="E366" s="30"/>
    </row>
    <row r="367" spans="2:5" s="2" customFormat="1" ht="12.75">
      <c r="B367" s="26"/>
      <c r="E367" s="30"/>
    </row>
    <row r="368" s="2" customFormat="1" ht="12.75">
      <c r="E368" s="30"/>
    </row>
    <row r="369" spans="2:5" s="2" customFormat="1" ht="12.75">
      <c r="B369" s="5"/>
      <c r="E369" s="30"/>
    </row>
    <row r="370" spans="2:5" s="2" customFormat="1" ht="12.75">
      <c r="B370" s="5"/>
      <c r="E370" s="30"/>
    </row>
    <row r="371" s="2" customFormat="1" ht="12.75">
      <c r="E371" s="30"/>
    </row>
    <row r="372" spans="2:5" s="2" customFormat="1" ht="12.75">
      <c r="B372" s="25"/>
      <c r="E372" s="30"/>
    </row>
    <row r="373" spans="2:5" s="2" customFormat="1" ht="12.75">
      <c r="B373" s="5"/>
      <c r="E373" s="30"/>
    </row>
    <row r="374" spans="2:5" s="2" customFormat="1" ht="12.75">
      <c r="B374" s="5"/>
      <c r="E374" s="30"/>
    </row>
    <row r="375" spans="2:5" s="2" customFormat="1" ht="12.75">
      <c r="B375" s="26"/>
      <c r="E375" s="30"/>
    </row>
    <row r="376" s="2" customFormat="1" ht="12.75">
      <c r="E376" s="30"/>
    </row>
    <row r="377" spans="2:5" s="2" customFormat="1" ht="12.75">
      <c r="B377" s="5"/>
      <c r="E377" s="30"/>
    </row>
    <row r="378" spans="2:5" s="2" customFormat="1" ht="12.75">
      <c r="B378" s="5"/>
      <c r="E378" s="30"/>
    </row>
    <row r="379" s="2" customFormat="1" ht="12.75">
      <c r="E379" s="30"/>
    </row>
    <row r="380" spans="2:5" s="2" customFormat="1" ht="12.75">
      <c r="B380" s="25"/>
      <c r="E380" s="30"/>
    </row>
    <row r="381" spans="2:5" s="2" customFormat="1" ht="12.75">
      <c r="B381" s="5"/>
      <c r="E381" s="30"/>
    </row>
    <row r="382" spans="2:5" s="2" customFormat="1" ht="12.75">
      <c r="B382" s="5"/>
      <c r="E382" s="30"/>
    </row>
    <row r="383" spans="2:5" s="2" customFormat="1" ht="12.75">
      <c r="B383" s="26"/>
      <c r="E383" s="30"/>
    </row>
    <row r="384" s="2" customFormat="1" ht="12.75">
      <c r="E384" s="30"/>
    </row>
    <row r="385" spans="2:5" s="2" customFormat="1" ht="12.75">
      <c r="B385" s="5"/>
      <c r="E385" s="30"/>
    </row>
    <row r="386" spans="2:5" s="2" customFormat="1" ht="12.75">
      <c r="B386" s="5"/>
      <c r="E386" s="30"/>
    </row>
    <row r="387" s="2" customFormat="1" ht="12.75">
      <c r="E387" s="30"/>
    </row>
    <row r="388" spans="2:5" s="2" customFormat="1" ht="12.75">
      <c r="B388" s="25"/>
      <c r="E388" s="30"/>
    </row>
    <row r="389" spans="2:5" s="2" customFormat="1" ht="12.75">
      <c r="B389" s="5"/>
      <c r="E389" s="30"/>
    </row>
    <row r="390" spans="2:5" s="2" customFormat="1" ht="12.75">
      <c r="B390" s="5"/>
      <c r="E390" s="30"/>
    </row>
    <row r="391" spans="2:5" s="2" customFormat="1" ht="12.75">
      <c r="B391" s="26"/>
      <c r="E391" s="30"/>
    </row>
    <row r="392" s="2" customFormat="1" ht="12.75">
      <c r="E392" s="30"/>
    </row>
    <row r="393" spans="2:5" s="2" customFormat="1" ht="12.75">
      <c r="B393" s="5"/>
      <c r="E393" s="30"/>
    </row>
    <row r="394" spans="2:5" s="2" customFormat="1" ht="12.75">
      <c r="B394" s="5"/>
      <c r="E394" s="30"/>
    </row>
    <row r="395" s="2" customFormat="1" ht="12.75">
      <c r="E395" s="30"/>
    </row>
    <row r="396" spans="2:5" s="2" customFormat="1" ht="12.75">
      <c r="B396" s="25"/>
      <c r="E396" s="30"/>
    </row>
    <row r="397" spans="2:5" s="2" customFormat="1" ht="12.75">
      <c r="B397" s="5"/>
      <c r="E397" s="30"/>
    </row>
    <row r="398" spans="2:5" s="2" customFormat="1" ht="12.75">
      <c r="B398" s="5"/>
      <c r="E398" s="30"/>
    </row>
    <row r="399" spans="2:5" s="2" customFormat="1" ht="12.75">
      <c r="B399" s="26"/>
      <c r="E399" s="30"/>
    </row>
    <row r="400" s="2" customFormat="1" ht="12.75">
      <c r="E400" s="30"/>
    </row>
    <row r="401" spans="2:5" s="2" customFormat="1" ht="12.75">
      <c r="B401" s="5"/>
      <c r="E401" s="30"/>
    </row>
    <row r="402" spans="2:5" s="2" customFormat="1" ht="12.75">
      <c r="B402" s="5"/>
      <c r="E402" s="30"/>
    </row>
    <row r="403" s="2" customFormat="1" ht="12.75">
      <c r="E403" s="30"/>
    </row>
    <row r="404" spans="2:5" s="2" customFormat="1" ht="12.75">
      <c r="B404" s="25"/>
      <c r="E404" s="30"/>
    </row>
    <row r="405" ht="12.75">
      <c r="B405" s="5"/>
    </row>
    <row r="406" ht="12.75">
      <c r="B406" s="5"/>
    </row>
    <row r="407" ht="12.75">
      <c r="B407" s="26"/>
    </row>
    <row r="408" ht="12.75">
      <c r="B408" s="2"/>
    </row>
    <row r="409" ht="12.75">
      <c r="B409" s="5"/>
    </row>
    <row r="410" ht="12.75">
      <c r="B410" s="5"/>
    </row>
    <row r="411" ht="12.75">
      <c r="B411" s="2"/>
    </row>
    <row r="412" ht="12.75">
      <c r="B412" s="25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50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2021-03-07T07:06:43Z</dcterms:modified>
  <cp:category/>
  <cp:version/>
  <cp:contentType/>
  <cp:contentStatus/>
</cp:coreProperties>
</file>