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2\Q4.2022\בינלאומי\גל\"/>
    </mc:Choice>
  </mc:AlternateContent>
  <xr:revisionPtr revIDLastSave="0" documentId="13_ncr:1_{08BF8392-3ADE-4BD8-9876-62F9DC660004}" xr6:coauthVersionLast="36" xr6:coauthVersionMax="36" xr10:uidLastSave="{00000000-0000-0000-0000-000000000000}"/>
  <bookViews>
    <workbookView xWindow="0" yWindow="0" windowWidth="19170" windowHeight="6900" xr2:uid="{00000000-000D-0000-FFFF-FFFF00000000}"/>
  </bookViews>
  <sheets>
    <sheet name="נספח 1" sheetId="4" r:id="rId1"/>
    <sheet name="מצרפי נספח 2" sheetId="2" r:id="rId2"/>
    <sheet name="מצרפי נספח 3" sheetId="3" r:id="rId3"/>
  </sheets>
  <calcPr calcId="191029"/>
</workbook>
</file>

<file path=xl/calcChain.xml><?xml version="1.0" encoding="utf-8"?>
<calcChain xmlns="http://schemas.openxmlformats.org/spreadsheetml/2006/main">
  <c r="D36" i="2" l="1"/>
  <c r="N45" i="4"/>
  <c r="F49" i="4" l="1"/>
  <c r="F50" i="4"/>
  <c r="N47" i="4"/>
  <c r="N52" i="4" s="1"/>
  <c r="N50" i="4"/>
  <c r="N49" i="4"/>
  <c r="B49" i="4" l="1"/>
  <c r="B50" i="4"/>
  <c r="J50" i="4"/>
  <c r="J49" i="4"/>
  <c r="D38" i="3"/>
  <c r="D50" i="3" l="1"/>
  <c r="D69" i="3" l="1"/>
  <c r="D78" i="3" l="1"/>
  <c r="D14" i="2" l="1"/>
  <c r="B11" i="4"/>
  <c r="F11" i="4"/>
  <c r="J11" i="4"/>
  <c r="D16" i="2" l="1"/>
  <c r="D62" i="3" l="1"/>
  <c r="B45" i="4" l="1"/>
  <c r="F45" i="4"/>
  <c r="J45" i="4"/>
  <c r="N30" i="4" l="1"/>
  <c r="N11" i="4" l="1"/>
  <c r="N29" i="4" l="1"/>
  <c r="B37" i="4" l="1"/>
  <c r="B52" i="4" s="1"/>
  <c r="F37" i="4" l="1"/>
  <c r="F52" i="4" s="1"/>
  <c r="D79" i="3" l="1"/>
  <c r="J37" i="4"/>
  <c r="J52" i="4" s="1"/>
  <c r="D35" i="2" l="1"/>
  <c r="N10" i="4"/>
  <c r="D80" i="3" l="1"/>
  <c r="N37" i="4"/>
  <c r="N35" i="4"/>
  <c r="N34" i="4"/>
  <c r="N31" i="4"/>
  <c r="N28" i="4"/>
  <c r="N27" i="4"/>
  <c r="N26" i="4"/>
  <c r="N25" i="4"/>
  <c r="N24" i="4"/>
  <c r="N21" i="4"/>
  <c r="N20" i="4"/>
  <c r="N19" i="4"/>
  <c r="N15" i="4"/>
  <c r="N14" i="4"/>
</calcChain>
</file>

<file path=xl/sharedStrings.xml><?xml version="1.0" encoding="utf-8"?>
<sst xmlns="http://schemas.openxmlformats.org/spreadsheetml/2006/main" count="650" uniqueCount="155">
  <si>
    <t>גל גמל לבני 50 עד 60</t>
  </si>
  <si>
    <t>547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</si>
  <si>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</si>
  <si>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</si>
  <si>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</si>
  <si>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</si>
  <si>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</si>
  <si>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</si>
  <si>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</si>
  <si>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</si>
  <si>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</si>
  <si>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</si>
  <si>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</si>
  <si>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</si>
  <si>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</si>
  <si>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</si>
  <si>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</si>
  <si>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</si>
  <si>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</si>
  <si>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</si>
  <si>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</si>
  <si>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</si>
  <si>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</si>
  <si>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</si>
  <si>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</si>
  <si>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</si>
  <si>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</si>
  <si>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</si>
  <si>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</si>
  <si>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</si>
  <si>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</si>
  <si>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</si>
  <si>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</si>
  <si>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</si>
  <si>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</si>
  <si>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</si>
  <si>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</si>
  <si>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</si>
  <si>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</si>
  <si>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</si>
  <si>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</si>
  <si>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</si>
  <si>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</si>
  <si>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</si>
  <si>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</si>
  <si>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</si>
  <si>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</si>
  <si>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13:57:59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</si>
  <si>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</si>
  <si>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</si>
  <si>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</si>
  <si>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</si>
  <si>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</si>
  <si>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</si>
  <si>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</si>
  <si>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</si>
  <si>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</si>
  <si>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</si>
  <si>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</si>
  <si>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</si>
  <si>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</si>
  <si>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</si>
  <si>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</si>
  <si>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</si>
  <si>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</si>
  <si>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</si>
  <si>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</si>
  <si>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</si>
  <si>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</si>
  <si>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</si>
  <si>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</si>
  <si>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</si>
  <si>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</si>
  <si>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</si>
  <si>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</si>
  <si>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</si>
  <si>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</si>
  <si>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</si>
  <si>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</si>
  <si>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</si>
  <si>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</si>
  <si>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</si>
  <si>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</si>
  <si>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</si>
  <si>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</si>
  <si>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</si>
  <si>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</si>
  <si>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</si>
  <si>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גל גמל לבני 50 ומטה</t>
  </si>
  <si>
    <t>6271</t>
  </si>
  <si>
    <t>7242</t>
  </si>
  <si>
    <t>קידוד קופה</t>
  </si>
  <si>
    <t>512711409-00000000000637-7242-000</t>
  </si>
  <si>
    <t>6031</t>
  </si>
  <si>
    <t>7243</t>
  </si>
  <si>
    <t>512711409-00000000000637-7243-000</t>
  </si>
  <si>
    <t>גל גמל לבני 60 ומעלה</t>
  </si>
  <si>
    <t>6151</t>
  </si>
  <si>
    <t>7244</t>
  </si>
  <si>
    <t>512711409-00000000000637-7244-000</t>
  </si>
  <si>
    <t>גל גמל מצרפי</t>
  </si>
  <si>
    <t>הבינלאומי</t>
  </si>
  <si>
    <t>סך תשלומים בגין השקעה בתעודות סל</t>
  </si>
  <si>
    <t>קסם קרנות נאמנות בע"מ</t>
  </si>
  <si>
    <t>LYXOR</t>
  </si>
  <si>
    <t>VANGUARD GROUP</t>
  </si>
  <si>
    <t>WISDOMTREE</t>
  </si>
  <si>
    <t>מיטב</t>
  </si>
  <si>
    <t>קרן השקעה ישראלית</t>
  </si>
  <si>
    <t>יסודות 2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</si>
  <si>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</si>
  <si>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</si>
  <si>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</si>
  <si>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</si>
  <si>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>קרן השקעה חוץ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</si>
  <si>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</si>
  <si>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</si>
  <si>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</si>
  <si>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</si>
  <si>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</si>
  <si>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</si>
  <si>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</si>
  <si>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</si>
  <si>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</si>
  <si>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</si>
  <si>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</si>
  <si>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</si>
  <si>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MV SUBORDINATED V</t>
  </si>
  <si>
    <t>ALTO FUND 2</t>
  </si>
  <si>
    <t>אי בי אי קונסיומר קרדיט</t>
  </si>
  <si>
    <t>טוליפ קפיטל גל</t>
  </si>
  <si>
    <t>קרן גידור נוקד בנודס גל</t>
  </si>
  <si>
    <t>SKY 4</t>
  </si>
  <si>
    <t>קרן גידור אלפא גל וכלנית</t>
  </si>
  <si>
    <t>ORCA LONG גל</t>
  </si>
  <si>
    <t xml:space="preserve">Vintage V access  </t>
  </si>
  <si>
    <t>פנתיאון 5</t>
  </si>
  <si>
    <t>STEAT STREET</t>
  </si>
  <si>
    <t>INVESCO POWER SHARES</t>
  </si>
  <si>
    <t>KRANESHARS FUNDS</t>
  </si>
  <si>
    <t>איביאי טכ עילית</t>
  </si>
  <si>
    <t>הראל קרנות נאמנות בע"מ</t>
  </si>
  <si>
    <t>DE1 סוף רבעון</t>
  </si>
  <si>
    <t>נוקד אקוויטי קרן גידור גל וכלנית</t>
  </si>
  <si>
    <t>קרן גידור נוקד אופרטיוניטי</t>
  </si>
  <si>
    <t>AVENUE 3</t>
  </si>
  <si>
    <t>Direct Lending Fund III</t>
  </si>
  <si>
    <t xml:space="preserve">ICG Europe VII </t>
  </si>
  <si>
    <t xml:space="preserve">ICG NORTH AMEIRCA </t>
  </si>
  <si>
    <t>מגדל קרנות נאמנות בע"מ</t>
  </si>
  <si>
    <t>פסגות קרנות נאמנות בע"מ</t>
  </si>
  <si>
    <t>SOURCE INVESTMENT MANAGEMENT</t>
  </si>
  <si>
    <t>רוטשילד נדלן אדריס</t>
  </si>
  <si>
    <t>קומריט</t>
  </si>
  <si>
    <t>IBI SBL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</si>
</sst>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0" fillId="0" borderId="0" xfId="0" applyNumberFormat="1"/>
    <xf numFmtId="10" fontId="0" fillId="0" borderId="0" xfId="2" applyNumberFormat="1" applyFont="1"/>
    <xf numFmtId="4" fontId="10" fillId="0" borderId="0" xfId="0" applyNumberFormat="1" applyFont="1" applyFill="1"/>
    <xf numFmtId="43" fontId="0" fillId="0" borderId="0" xfId="1" applyFon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3" fontId="5" fillId="5" borderId="0" xfId="1" applyFont="1" applyFill="1" applyAlignment="1">
      <alignment horizontal="right" wrapText="1"/>
    </xf>
    <xf numFmtId="43" fontId="0" fillId="0" borderId="0" xfId="0" applyNumberFormat="1"/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85" zoomScaleNormal="85" workbookViewId="0">
      <selection activeCell="A61" sqref="A61"/>
    </sheetView>
  </sheetViews>
  <sheetFormatPr defaultColWidth="18.42578125" defaultRowHeight="15" x14ac:dyDescent="0.25"/>
  <cols>
    <col min="3" max="3" width="38.42578125" customWidth="1"/>
    <col min="7" max="7" width="38.42578125" customWidth="1"/>
    <col min="11" max="11" width="38.42578125" customWidth="1"/>
    <col min="15" max="15" width="38.42578125" customWidth="1"/>
  </cols>
  <sheetData>
    <row r="1" spans="1:16" x14ac:dyDescent="0.25">
      <c r="B1" s="14"/>
      <c r="J1" s="14"/>
    </row>
    <row r="2" spans="1:16" x14ac:dyDescent="0.25">
      <c r="C2" s="7" t="s">
        <v>88</v>
      </c>
      <c r="D2" s="7" t="s">
        <v>89</v>
      </c>
      <c r="G2" s="7" t="s">
        <v>96</v>
      </c>
      <c r="H2" s="7" t="s">
        <v>97</v>
      </c>
      <c r="K2" s="7" t="s">
        <v>0</v>
      </c>
      <c r="L2" s="7" t="s">
        <v>93</v>
      </c>
      <c r="O2" s="7" t="s">
        <v>100</v>
      </c>
      <c r="P2" s="7" t="s">
        <v>1</v>
      </c>
    </row>
    <row r="3" spans="1:16" x14ac:dyDescent="0.25">
      <c r="C3" s="7" t="s">
        <v>2</v>
      </c>
      <c r="D3" s="7" t="s">
        <v>90</v>
      </c>
      <c r="G3" s="7" t="s">
        <v>2</v>
      </c>
      <c r="H3" s="7" t="s">
        <v>98</v>
      </c>
      <c r="K3" s="7" t="s">
        <v>2</v>
      </c>
      <c r="L3" s="7" t="s">
        <v>94</v>
      </c>
      <c r="O3" s="7" t="s">
        <v>2</v>
      </c>
      <c r="P3" s="7" t="s">
        <v>3</v>
      </c>
    </row>
    <row r="4" spans="1:16" x14ac:dyDescent="0.25">
      <c r="C4" s="7" t="s">
        <v>4</v>
      </c>
      <c r="D4" s="7" t="s">
        <v>5</v>
      </c>
      <c r="G4" s="7" t="s">
        <v>4</v>
      </c>
      <c r="H4" s="7" t="s">
        <v>5</v>
      </c>
      <c r="K4" s="7" t="s">
        <v>4</v>
      </c>
      <c r="L4" s="7" t="s">
        <v>5</v>
      </c>
      <c r="O4" s="7" t="s">
        <v>4</v>
      </c>
      <c r="P4" s="7" t="s">
        <v>5</v>
      </c>
    </row>
    <row r="5" spans="1:16" x14ac:dyDescent="0.25">
      <c r="C5" s="7" t="s">
        <v>6</v>
      </c>
      <c r="D5" s="21">
        <v>44924</v>
      </c>
      <c r="G5" s="7" t="s">
        <v>6</v>
      </c>
      <c r="H5" s="21">
        <v>44924</v>
      </c>
      <c r="K5" s="7" t="s">
        <v>6</v>
      </c>
      <c r="L5" s="21">
        <v>44924</v>
      </c>
      <c r="O5" s="7" t="s">
        <v>6</v>
      </c>
      <c r="P5" s="21">
        <v>44924</v>
      </c>
    </row>
    <row r="6" spans="1:16" x14ac:dyDescent="0.25">
      <c r="C6" s="7" t="s">
        <v>91</v>
      </c>
      <c r="D6" s="7" t="s">
        <v>92</v>
      </c>
      <c r="G6" s="7" t="s">
        <v>91</v>
      </c>
      <c r="H6" s="7" t="s">
        <v>99</v>
      </c>
      <c r="K6" s="7" t="s">
        <v>91</v>
      </c>
      <c r="L6" s="7" t="s">
        <v>95</v>
      </c>
    </row>
    <row r="7" spans="1:16" ht="22.5" x14ac:dyDescent="0.25">
      <c r="B7" s="22">
        <v>44924</v>
      </c>
      <c r="C7" s="1" t="s">
        <v>7</v>
      </c>
      <c r="D7" s="1" t="s">
        <v>5</v>
      </c>
      <c r="F7" s="22">
        <v>44924</v>
      </c>
      <c r="G7" s="1" t="s">
        <v>7</v>
      </c>
      <c r="H7" s="1" t="s">
        <v>5</v>
      </c>
      <c r="J7" s="22">
        <v>44924</v>
      </c>
      <c r="K7" s="1" t="s">
        <v>7</v>
      </c>
      <c r="L7" s="1" t="s">
        <v>5</v>
      </c>
      <c r="N7" s="22">
        <v>44924</v>
      </c>
      <c r="O7" s="1" t="s">
        <v>7</v>
      </c>
      <c r="P7" s="1" t="s">
        <v>5</v>
      </c>
    </row>
    <row r="8" spans="1:16" x14ac:dyDescent="0.25">
      <c r="B8" s="1" t="s">
        <v>8</v>
      </c>
      <c r="C8" s="1" t="s">
        <v>5</v>
      </c>
      <c r="D8" s="1" t="s">
        <v>5</v>
      </c>
      <c r="F8" s="1" t="s">
        <v>8</v>
      </c>
      <c r="G8" s="1" t="s">
        <v>5</v>
      </c>
      <c r="H8" s="1" t="s">
        <v>5</v>
      </c>
      <c r="J8" s="1" t="s">
        <v>8</v>
      </c>
      <c r="K8" s="1" t="s">
        <v>5</v>
      </c>
      <c r="L8" s="1" t="s">
        <v>5</v>
      </c>
      <c r="N8" s="1" t="s">
        <v>8</v>
      </c>
      <c r="O8" s="1" t="s">
        <v>5</v>
      </c>
      <c r="P8" s="1" t="s">
        <v>5</v>
      </c>
    </row>
    <row r="9" spans="1:16" x14ac:dyDescent="0.25">
      <c r="A9" s="14"/>
      <c r="B9" s="9" t="s">
        <v>5</v>
      </c>
      <c r="C9" s="9" t="s">
        <v>9</v>
      </c>
      <c r="D9" s="9" t="s">
        <v>10</v>
      </c>
      <c r="F9" s="9" t="s">
        <v>5</v>
      </c>
      <c r="G9" s="9" t="s">
        <v>9</v>
      </c>
      <c r="H9" s="9" t="s">
        <v>10</v>
      </c>
      <c r="J9" s="9" t="s">
        <v>5</v>
      </c>
      <c r="K9" s="9" t="s">
        <v>9</v>
      </c>
      <c r="L9" s="9" t="s">
        <v>10</v>
      </c>
      <c r="N9" s="2" t="s">
        <v>5</v>
      </c>
      <c r="O9" s="2" t="s">
        <v>9</v>
      </c>
      <c r="P9" s="2" t="s">
        <v>10</v>
      </c>
    </row>
    <row r="10" spans="1:16" x14ac:dyDescent="0.25">
      <c r="A10" s="14"/>
      <c r="B10" s="10">
        <v>0.54</v>
      </c>
      <c r="C10" s="11" t="s">
        <v>11</v>
      </c>
      <c r="D10" s="11" t="s">
        <v>5</v>
      </c>
      <c r="F10" s="10">
        <v>0.09</v>
      </c>
      <c r="G10" s="11" t="s">
        <v>11</v>
      </c>
      <c r="H10" s="11" t="s">
        <v>5</v>
      </c>
      <c r="J10" s="10">
        <v>50.78</v>
      </c>
      <c r="K10" s="11" t="s">
        <v>11</v>
      </c>
      <c r="L10" s="11" t="s">
        <v>5</v>
      </c>
      <c r="N10" s="4">
        <f>+F10+B10+J10</f>
        <v>51.410000000000004</v>
      </c>
      <c r="O10" s="3" t="s">
        <v>11</v>
      </c>
      <c r="P10" s="3" t="s">
        <v>5</v>
      </c>
    </row>
    <row r="11" spans="1:16" ht="22.5" x14ac:dyDescent="0.25">
      <c r="B11" s="10">
        <f>9.46-0.06</f>
        <v>9.4</v>
      </c>
      <c r="C11" s="11" t="s">
        <v>12</v>
      </c>
      <c r="D11" s="11" t="s">
        <v>5</v>
      </c>
      <c r="F11" s="10">
        <f>1.19-0.01</f>
        <v>1.18</v>
      </c>
      <c r="G11" s="11" t="s">
        <v>12</v>
      </c>
      <c r="H11" s="11" t="s">
        <v>5</v>
      </c>
      <c r="I11" s="14"/>
      <c r="J11" s="10">
        <f>379.02-25.57</f>
        <v>353.45</v>
      </c>
      <c r="K11" s="11" t="s">
        <v>12</v>
      </c>
      <c r="L11" s="11" t="s">
        <v>5</v>
      </c>
      <c r="N11" s="4">
        <f>+F11+B11+J11</f>
        <v>364.03</v>
      </c>
      <c r="O11" s="3" t="s">
        <v>12</v>
      </c>
      <c r="P11" s="3" t="s">
        <v>5</v>
      </c>
    </row>
    <row r="12" spans="1:16" x14ac:dyDescent="0.25">
      <c r="B12" s="23"/>
      <c r="C12" s="12" t="s">
        <v>5</v>
      </c>
      <c r="D12" s="12" t="s">
        <v>5</v>
      </c>
      <c r="F12" s="12" t="s">
        <v>5</v>
      </c>
      <c r="G12" s="12" t="s">
        <v>5</v>
      </c>
      <c r="H12" s="12" t="s">
        <v>5</v>
      </c>
      <c r="I12" s="14"/>
      <c r="J12" s="23"/>
      <c r="K12" s="12" t="s">
        <v>5</v>
      </c>
      <c r="L12" s="12" t="s">
        <v>5</v>
      </c>
      <c r="N12" s="5" t="s">
        <v>5</v>
      </c>
      <c r="O12" s="5" t="s">
        <v>5</v>
      </c>
      <c r="P12" s="5" t="s">
        <v>5</v>
      </c>
    </row>
    <row r="13" spans="1:16" x14ac:dyDescent="0.25">
      <c r="A13" s="14"/>
      <c r="B13" s="9" t="s">
        <v>5</v>
      </c>
      <c r="C13" s="9" t="s">
        <v>13</v>
      </c>
      <c r="D13" s="9" t="s">
        <v>14</v>
      </c>
      <c r="F13" s="9" t="s">
        <v>5</v>
      </c>
      <c r="G13" s="9" t="s">
        <v>13</v>
      </c>
      <c r="H13" s="9" t="s">
        <v>14</v>
      </c>
      <c r="I13" s="14"/>
      <c r="J13" s="9" t="s">
        <v>5</v>
      </c>
      <c r="K13" s="9" t="s">
        <v>13</v>
      </c>
      <c r="L13" s="9" t="s">
        <v>14</v>
      </c>
      <c r="N13" s="2" t="s">
        <v>5</v>
      </c>
      <c r="O13" s="2" t="s">
        <v>13</v>
      </c>
      <c r="P13" s="2" t="s">
        <v>14</v>
      </c>
    </row>
    <row r="14" spans="1:16" x14ac:dyDescent="0.25">
      <c r="A14" s="14"/>
      <c r="B14" s="10">
        <v>0</v>
      </c>
      <c r="C14" s="11" t="s">
        <v>15</v>
      </c>
      <c r="D14" s="11" t="s">
        <v>5</v>
      </c>
      <c r="F14" s="10">
        <v>0</v>
      </c>
      <c r="G14" s="11" t="s">
        <v>15</v>
      </c>
      <c r="H14" s="11" t="s">
        <v>5</v>
      </c>
      <c r="J14" s="10">
        <v>0</v>
      </c>
      <c r="K14" s="11" t="s">
        <v>15</v>
      </c>
      <c r="L14" s="11" t="s">
        <v>5</v>
      </c>
      <c r="N14" s="4">
        <f>+F14+B14+J14</f>
        <v>0</v>
      </c>
      <c r="O14" s="3" t="s">
        <v>15</v>
      </c>
      <c r="P14" s="3" t="s">
        <v>5</v>
      </c>
    </row>
    <row r="15" spans="1:16" x14ac:dyDescent="0.25">
      <c r="B15" s="10">
        <v>0</v>
      </c>
      <c r="C15" s="11" t="s">
        <v>16</v>
      </c>
      <c r="D15" s="11" t="s">
        <v>5</v>
      </c>
      <c r="F15" s="10">
        <v>0</v>
      </c>
      <c r="G15" s="11" t="s">
        <v>16</v>
      </c>
      <c r="H15" s="11" t="s">
        <v>5</v>
      </c>
      <c r="J15" s="10">
        <v>0</v>
      </c>
      <c r="K15" s="11" t="s">
        <v>16</v>
      </c>
      <c r="L15" s="11" t="s">
        <v>5</v>
      </c>
      <c r="N15" s="4">
        <f>+F15+B15+J15</f>
        <v>0</v>
      </c>
      <c r="O15" s="11" t="s">
        <v>16</v>
      </c>
      <c r="P15" s="3" t="s">
        <v>5</v>
      </c>
    </row>
    <row r="16" spans="1:16" x14ac:dyDescent="0.25">
      <c r="B16" s="12" t="s">
        <v>5</v>
      </c>
      <c r="C16" s="12" t="s">
        <v>5</v>
      </c>
      <c r="D16" s="12" t="s">
        <v>5</v>
      </c>
      <c r="F16" s="12" t="s">
        <v>5</v>
      </c>
      <c r="G16" s="12" t="s">
        <v>5</v>
      </c>
      <c r="H16" s="12" t="s">
        <v>5</v>
      </c>
      <c r="J16" s="12" t="s">
        <v>5</v>
      </c>
      <c r="K16" s="12" t="s">
        <v>5</v>
      </c>
      <c r="L16" s="12" t="s">
        <v>5</v>
      </c>
      <c r="N16" s="5" t="s">
        <v>5</v>
      </c>
      <c r="O16" s="5" t="s">
        <v>5</v>
      </c>
      <c r="P16" s="5" t="s">
        <v>5</v>
      </c>
    </row>
    <row r="17" spans="1:17" x14ac:dyDescent="0.25">
      <c r="B17" s="9" t="s">
        <v>5</v>
      </c>
      <c r="C17" s="9" t="s">
        <v>17</v>
      </c>
      <c r="D17" s="9" t="s">
        <v>18</v>
      </c>
      <c r="F17" s="9" t="s">
        <v>5</v>
      </c>
      <c r="G17" s="9" t="s">
        <v>17</v>
      </c>
      <c r="H17" s="9" t="s">
        <v>18</v>
      </c>
      <c r="J17" s="9" t="s">
        <v>5</v>
      </c>
      <c r="K17" s="9" t="s">
        <v>17</v>
      </c>
      <c r="L17" s="9" t="s">
        <v>18</v>
      </c>
      <c r="N17" s="2" t="s">
        <v>5</v>
      </c>
      <c r="O17" s="2" t="s">
        <v>17</v>
      </c>
      <c r="P17" s="2" t="s">
        <v>18</v>
      </c>
    </row>
    <row r="18" spans="1:17" ht="22.5" x14ac:dyDescent="0.25">
      <c r="A18" s="14"/>
      <c r="B18" s="11" t="s">
        <v>5</v>
      </c>
      <c r="C18" s="11" t="s">
        <v>19</v>
      </c>
      <c r="D18" s="11" t="s">
        <v>5</v>
      </c>
      <c r="F18" s="11" t="s">
        <v>5</v>
      </c>
      <c r="G18" s="11" t="s">
        <v>19</v>
      </c>
      <c r="H18" s="11" t="s">
        <v>5</v>
      </c>
      <c r="J18" s="11" t="s">
        <v>5</v>
      </c>
      <c r="K18" s="11" t="s">
        <v>19</v>
      </c>
      <c r="L18" s="11" t="s">
        <v>5</v>
      </c>
      <c r="N18" s="3" t="s">
        <v>5</v>
      </c>
      <c r="O18" s="3" t="s">
        <v>19</v>
      </c>
      <c r="P18" s="3" t="s">
        <v>5</v>
      </c>
    </row>
    <row r="19" spans="1:17" x14ac:dyDescent="0.25">
      <c r="A19" s="14"/>
      <c r="B19" s="10">
        <v>0</v>
      </c>
      <c r="C19" s="11" t="s">
        <v>20</v>
      </c>
      <c r="D19" s="11" t="s">
        <v>5</v>
      </c>
      <c r="F19" s="10">
        <v>0</v>
      </c>
      <c r="G19" s="11" t="s">
        <v>20</v>
      </c>
      <c r="H19" s="11" t="s">
        <v>5</v>
      </c>
      <c r="J19" s="10">
        <v>0</v>
      </c>
      <c r="K19" s="11" t="s">
        <v>20</v>
      </c>
      <c r="L19" s="11" t="s">
        <v>5</v>
      </c>
      <c r="N19" s="4">
        <f>+F19+B19+J19</f>
        <v>0</v>
      </c>
      <c r="O19" s="3" t="s">
        <v>20</v>
      </c>
      <c r="P19" s="3" t="s">
        <v>5</v>
      </c>
    </row>
    <row r="20" spans="1:17" ht="22.5" x14ac:dyDescent="0.25">
      <c r="A20" s="14"/>
      <c r="B20" s="10">
        <v>0</v>
      </c>
      <c r="C20" s="11" t="s">
        <v>21</v>
      </c>
      <c r="D20" s="11" t="s">
        <v>5</v>
      </c>
      <c r="F20" s="10">
        <v>0</v>
      </c>
      <c r="G20" s="11" t="s">
        <v>21</v>
      </c>
      <c r="H20" s="11" t="s">
        <v>5</v>
      </c>
      <c r="J20" s="10">
        <v>0</v>
      </c>
      <c r="K20" s="11" t="s">
        <v>21</v>
      </c>
      <c r="L20" s="11" t="s">
        <v>5</v>
      </c>
      <c r="N20" s="4">
        <f>+F20+B20+J20</f>
        <v>0</v>
      </c>
      <c r="O20" s="3" t="s">
        <v>21</v>
      </c>
      <c r="P20" s="3" t="s">
        <v>5</v>
      </c>
    </row>
    <row r="21" spans="1:17" ht="22.5" x14ac:dyDescent="0.25">
      <c r="B21" s="10">
        <v>0</v>
      </c>
      <c r="C21" s="11" t="s">
        <v>22</v>
      </c>
      <c r="D21" s="11" t="s">
        <v>5</v>
      </c>
      <c r="F21" s="10">
        <v>0</v>
      </c>
      <c r="G21" s="11" t="s">
        <v>22</v>
      </c>
      <c r="H21" s="11" t="s">
        <v>5</v>
      </c>
      <c r="J21" s="10">
        <v>0</v>
      </c>
      <c r="K21" s="11" t="s">
        <v>22</v>
      </c>
      <c r="L21" s="11" t="s">
        <v>5</v>
      </c>
      <c r="N21" s="4">
        <f>+F21+B21+J21</f>
        <v>0</v>
      </c>
      <c r="O21" s="3" t="s">
        <v>22</v>
      </c>
      <c r="P21" s="3" t="s">
        <v>5</v>
      </c>
    </row>
    <row r="22" spans="1:17" x14ac:dyDescent="0.25">
      <c r="B22" s="12" t="s">
        <v>5</v>
      </c>
      <c r="C22" s="12" t="s">
        <v>5</v>
      </c>
      <c r="D22" s="12" t="s">
        <v>5</v>
      </c>
      <c r="F22" s="12" t="s">
        <v>5</v>
      </c>
      <c r="G22" s="12" t="s">
        <v>5</v>
      </c>
      <c r="H22" s="12" t="s">
        <v>5</v>
      </c>
      <c r="J22" s="12" t="s">
        <v>5</v>
      </c>
      <c r="K22" s="12" t="s">
        <v>5</v>
      </c>
      <c r="L22" s="12" t="s">
        <v>5</v>
      </c>
      <c r="N22" s="5" t="s">
        <v>5</v>
      </c>
      <c r="O22" s="5" t="s">
        <v>5</v>
      </c>
      <c r="P22" s="5" t="s">
        <v>5</v>
      </c>
    </row>
    <row r="23" spans="1:17" x14ac:dyDescent="0.25">
      <c r="A23" s="14"/>
      <c r="B23" s="9" t="s">
        <v>5</v>
      </c>
      <c r="C23" s="9" t="s">
        <v>23</v>
      </c>
      <c r="D23" s="9" t="s">
        <v>24</v>
      </c>
      <c r="F23" s="9" t="s">
        <v>5</v>
      </c>
      <c r="G23" s="9" t="s">
        <v>23</v>
      </c>
      <c r="H23" s="9" t="s">
        <v>24</v>
      </c>
      <c r="J23" s="9" t="s">
        <v>5</v>
      </c>
      <c r="K23" s="9" t="s">
        <v>23</v>
      </c>
      <c r="L23" s="9" t="s">
        <v>24</v>
      </c>
      <c r="N23" s="2" t="s">
        <v>5</v>
      </c>
      <c r="O23" s="2" t="s">
        <v>23</v>
      </c>
      <c r="P23" s="2" t="s">
        <v>24</v>
      </c>
    </row>
    <row r="24" spans="1:17" ht="22.5" x14ac:dyDescent="0.25">
      <c r="A24" s="14"/>
      <c r="B24" s="10">
        <v>0</v>
      </c>
      <c r="C24" s="11" t="s">
        <v>25</v>
      </c>
      <c r="D24" s="11" t="s">
        <v>5</v>
      </c>
      <c r="F24" s="10">
        <v>0</v>
      </c>
      <c r="G24" s="11" t="s">
        <v>25</v>
      </c>
      <c r="H24" s="11" t="s">
        <v>5</v>
      </c>
      <c r="J24" s="10">
        <v>1911.4390000000001</v>
      </c>
      <c r="K24" s="11" t="s">
        <v>25</v>
      </c>
      <c r="L24" s="11" t="s">
        <v>5</v>
      </c>
      <c r="N24" s="4">
        <f t="shared" ref="N24:N31" si="0">+F24+B24+J24</f>
        <v>1911.4390000000001</v>
      </c>
      <c r="O24" s="3" t="s">
        <v>25</v>
      </c>
      <c r="P24" s="3" t="s">
        <v>5</v>
      </c>
      <c r="Q24" s="14"/>
    </row>
    <row r="25" spans="1:17" ht="22.5" x14ac:dyDescent="0.25">
      <c r="A25" s="14"/>
      <c r="B25" s="10">
        <v>0</v>
      </c>
      <c r="C25" s="11" t="s">
        <v>26</v>
      </c>
      <c r="D25" s="11" t="s">
        <v>5</v>
      </c>
      <c r="F25" s="10">
        <v>0</v>
      </c>
      <c r="G25" s="11" t="s">
        <v>26</v>
      </c>
      <c r="H25" s="11" t="s">
        <v>5</v>
      </c>
      <c r="J25" s="10">
        <v>1629.3440000000001</v>
      </c>
      <c r="K25" s="11" t="s">
        <v>26</v>
      </c>
      <c r="L25" s="11" t="s">
        <v>5</v>
      </c>
      <c r="N25" s="4">
        <f t="shared" si="0"/>
        <v>1629.3440000000001</v>
      </c>
      <c r="O25" s="3" t="s">
        <v>26</v>
      </c>
      <c r="P25" s="3" t="s">
        <v>5</v>
      </c>
      <c r="Q25" s="14"/>
    </row>
    <row r="26" spans="1:17" ht="22.5" x14ac:dyDescent="0.25">
      <c r="A26" s="14"/>
      <c r="B26" s="10">
        <v>0</v>
      </c>
      <c r="C26" s="11" t="s">
        <v>27</v>
      </c>
      <c r="D26" s="11" t="s">
        <v>5</v>
      </c>
      <c r="F26" s="10">
        <v>0</v>
      </c>
      <c r="G26" s="11" t="s">
        <v>27</v>
      </c>
      <c r="H26" s="11" t="s">
        <v>5</v>
      </c>
      <c r="I26" s="14"/>
      <c r="J26" s="10">
        <v>0</v>
      </c>
      <c r="K26" s="11" t="s">
        <v>27</v>
      </c>
      <c r="L26" s="11" t="s">
        <v>5</v>
      </c>
      <c r="N26" s="4">
        <f t="shared" si="0"/>
        <v>0</v>
      </c>
      <c r="O26" s="3" t="s">
        <v>27</v>
      </c>
      <c r="P26" s="3" t="s">
        <v>5</v>
      </c>
    </row>
    <row r="27" spans="1:17" x14ac:dyDescent="0.25">
      <c r="A27" s="14"/>
      <c r="B27" s="10">
        <v>0</v>
      </c>
      <c r="C27" s="11" t="s">
        <v>28</v>
      </c>
      <c r="D27" s="11" t="s">
        <v>5</v>
      </c>
      <c r="F27" s="10">
        <v>0</v>
      </c>
      <c r="G27" s="11" t="s">
        <v>28</v>
      </c>
      <c r="H27" s="11" t="s">
        <v>5</v>
      </c>
      <c r="I27" s="14"/>
      <c r="J27" s="10">
        <v>0</v>
      </c>
      <c r="K27" s="11" t="s">
        <v>28</v>
      </c>
      <c r="L27" s="11" t="s">
        <v>5</v>
      </c>
      <c r="N27" s="4">
        <f t="shared" si="0"/>
        <v>0</v>
      </c>
      <c r="O27" s="3" t="s">
        <v>28</v>
      </c>
      <c r="P27" s="3" t="s">
        <v>5</v>
      </c>
    </row>
    <row r="28" spans="1:17" ht="22.5" x14ac:dyDescent="0.25">
      <c r="A28" s="14"/>
      <c r="B28" s="10">
        <v>0.64</v>
      </c>
      <c r="C28" s="11" t="s">
        <v>29</v>
      </c>
      <c r="D28" s="11" t="s">
        <v>5</v>
      </c>
      <c r="F28" s="10">
        <v>0.13</v>
      </c>
      <c r="G28" s="11" t="s">
        <v>29</v>
      </c>
      <c r="H28" s="11" t="s">
        <v>5</v>
      </c>
      <c r="J28" s="10">
        <v>56.96</v>
      </c>
      <c r="K28" s="11" t="s">
        <v>29</v>
      </c>
      <c r="L28" s="11" t="s">
        <v>5</v>
      </c>
      <c r="N28" s="4">
        <f t="shared" si="0"/>
        <v>57.730000000000004</v>
      </c>
      <c r="O28" s="3" t="s">
        <v>29</v>
      </c>
      <c r="P28" s="3" t="s">
        <v>5</v>
      </c>
    </row>
    <row r="29" spans="1:17" x14ac:dyDescent="0.25">
      <c r="A29" s="14"/>
      <c r="B29" s="10">
        <v>27.55</v>
      </c>
      <c r="C29" s="11" t="s">
        <v>30</v>
      </c>
      <c r="D29" s="11" t="s">
        <v>5</v>
      </c>
      <c r="F29" s="10">
        <v>1.77</v>
      </c>
      <c r="G29" s="11" t="s">
        <v>30</v>
      </c>
      <c r="H29" s="11" t="s">
        <v>5</v>
      </c>
      <c r="I29" s="14"/>
      <c r="J29" s="10">
        <v>830.4</v>
      </c>
      <c r="K29" s="11" t="s">
        <v>30</v>
      </c>
      <c r="L29" s="11" t="s">
        <v>5</v>
      </c>
      <c r="N29" s="4">
        <f>+F29+B29+J29</f>
        <v>859.72</v>
      </c>
      <c r="O29" s="3" t="s">
        <v>30</v>
      </c>
      <c r="P29" s="3" t="s">
        <v>5</v>
      </c>
    </row>
    <row r="30" spans="1:17" ht="22.5" x14ac:dyDescent="0.25">
      <c r="A30" s="14"/>
      <c r="B30" s="10">
        <v>0</v>
      </c>
      <c r="C30" s="11" t="s">
        <v>31</v>
      </c>
      <c r="D30" s="11" t="s">
        <v>5</v>
      </c>
      <c r="F30" s="10">
        <v>0</v>
      </c>
      <c r="G30" s="11" t="s">
        <v>31</v>
      </c>
      <c r="H30" s="11" t="s">
        <v>5</v>
      </c>
      <c r="J30" s="10">
        <v>33.81</v>
      </c>
      <c r="K30" s="11" t="s">
        <v>31</v>
      </c>
      <c r="L30" s="11" t="s">
        <v>5</v>
      </c>
      <c r="N30" s="4">
        <f>+F30+B30+J30</f>
        <v>33.81</v>
      </c>
      <c r="O30" s="3" t="s">
        <v>31</v>
      </c>
      <c r="P30" s="3" t="s">
        <v>5</v>
      </c>
    </row>
    <row r="31" spans="1:17" ht="22.5" x14ac:dyDescent="0.25">
      <c r="A31" s="14"/>
      <c r="B31" s="10">
        <v>0</v>
      </c>
      <c r="C31" s="11" t="s">
        <v>32</v>
      </c>
      <c r="D31" s="11" t="s">
        <v>5</v>
      </c>
      <c r="F31" s="10">
        <v>0</v>
      </c>
      <c r="G31" s="11" t="s">
        <v>32</v>
      </c>
      <c r="H31" s="11" t="s">
        <v>5</v>
      </c>
      <c r="J31" s="10">
        <v>0</v>
      </c>
      <c r="K31" s="11" t="s">
        <v>32</v>
      </c>
      <c r="L31" s="11" t="s">
        <v>5</v>
      </c>
      <c r="N31" s="4">
        <f t="shared" si="0"/>
        <v>0</v>
      </c>
      <c r="O31" s="3" t="s">
        <v>32</v>
      </c>
      <c r="P31" s="3" t="s">
        <v>5</v>
      </c>
    </row>
    <row r="32" spans="1:17" x14ac:dyDescent="0.25">
      <c r="B32" s="12" t="s">
        <v>5</v>
      </c>
      <c r="C32" s="12" t="s">
        <v>5</v>
      </c>
      <c r="D32" s="12" t="s">
        <v>5</v>
      </c>
      <c r="F32" s="12" t="s">
        <v>5</v>
      </c>
      <c r="G32" s="12" t="s">
        <v>5</v>
      </c>
      <c r="H32" s="12" t="s">
        <v>5</v>
      </c>
      <c r="J32" s="12" t="s">
        <v>5</v>
      </c>
      <c r="K32" s="12" t="s">
        <v>5</v>
      </c>
      <c r="L32" s="12" t="s">
        <v>5</v>
      </c>
      <c r="N32" s="5" t="s">
        <v>5</v>
      </c>
      <c r="O32" s="5" t="s">
        <v>5</v>
      </c>
      <c r="P32" s="5" t="s">
        <v>5</v>
      </c>
    </row>
    <row r="33" spans="1:16" x14ac:dyDescent="0.25">
      <c r="A33" s="14"/>
      <c r="B33" s="9" t="s">
        <v>5</v>
      </c>
      <c r="C33" s="9" t="s">
        <v>33</v>
      </c>
      <c r="D33" s="9" t="s">
        <v>34</v>
      </c>
      <c r="F33" s="9" t="s">
        <v>5</v>
      </c>
      <c r="G33" s="9" t="s">
        <v>33</v>
      </c>
      <c r="H33" s="9" t="s">
        <v>34</v>
      </c>
      <c r="J33" s="9" t="s">
        <v>5</v>
      </c>
      <c r="K33" s="9" t="s">
        <v>33</v>
      </c>
      <c r="L33" s="9" t="s">
        <v>34</v>
      </c>
      <c r="N33" s="2" t="s">
        <v>5</v>
      </c>
      <c r="O33" s="2" t="s">
        <v>33</v>
      </c>
      <c r="P33" s="2" t="s">
        <v>34</v>
      </c>
    </row>
    <row r="34" spans="1:16" x14ac:dyDescent="0.25">
      <c r="A34" s="14"/>
      <c r="B34" s="10">
        <v>0</v>
      </c>
      <c r="C34" s="11" t="s">
        <v>35</v>
      </c>
      <c r="D34" s="11" t="s">
        <v>5</v>
      </c>
      <c r="F34" s="10">
        <v>0</v>
      </c>
      <c r="G34" s="11" t="s">
        <v>35</v>
      </c>
      <c r="H34" s="11" t="s">
        <v>5</v>
      </c>
      <c r="J34" s="10">
        <v>0</v>
      </c>
      <c r="K34" s="11" t="s">
        <v>35</v>
      </c>
      <c r="L34" s="11" t="s">
        <v>5</v>
      </c>
      <c r="N34" s="4">
        <f>+F34+B34+J34</f>
        <v>0</v>
      </c>
      <c r="O34" s="3" t="s">
        <v>35</v>
      </c>
      <c r="P34" s="3" t="s">
        <v>5</v>
      </c>
    </row>
    <row r="35" spans="1:16" x14ac:dyDescent="0.25">
      <c r="B35" s="10">
        <v>0</v>
      </c>
      <c r="C35" s="11" t="s">
        <v>36</v>
      </c>
      <c r="D35" s="11" t="s">
        <v>5</v>
      </c>
      <c r="F35" s="10">
        <v>0</v>
      </c>
      <c r="G35" s="11" t="s">
        <v>36</v>
      </c>
      <c r="H35" s="11" t="s">
        <v>5</v>
      </c>
      <c r="J35" s="10">
        <v>0</v>
      </c>
      <c r="K35" s="11" t="s">
        <v>36</v>
      </c>
      <c r="L35" s="11" t="s">
        <v>5</v>
      </c>
      <c r="N35" s="4">
        <f>+F35+B35+J35</f>
        <v>0</v>
      </c>
      <c r="O35" s="3" t="s">
        <v>36</v>
      </c>
      <c r="P35" s="3" t="s">
        <v>5</v>
      </c>
    </row>
    <row r="36" spans="1:16" x14ac:dyDescent="0.25">
      <c r="A36" s="14"/>
      <c r="B36" s="12" t="s">
        <v>5</v>
      </c>
      <c r="C36" s="12" t="s">
        <v>5</v>
      </c>
      <c r="D36" s="12" t="s">
        <v>5</v>
      </c>
      <c r="F36" s="12" t="s">
        <v>5</v>
      </c>
      <c r="G36" s="12" t="s">
        <v>5</v>
      </c>
      <c r="H36" s="12" t="s">
        <v>5</v>
      </c>
      <c r="J36" s="12" t="s">
        <v>5</v>
      </c>
      <c r="K36" s="12" t="s">
        <v>5</v>
      </c>
      <c r="L36" s="12" t="s">
        <v>5</v>
      </c>
      <c r="N36" s="5" t="s">
        <v>5</v>
      </c>
      <c r="O36" s="5" t="s">
        <v>5</v>
      </c>
      <c r="P36" s="5" t="s">
        <v>5</v>
      </c>
    </row>
    <row r="37" spans="1:16" x14ac:dyDescent="0.25">
      <c r="B37" s="13">
        <f>SUM(B10:B35)</f>
        <v>38.130000000000003</v>
      </c>
      <c r="C37" s="9" t="s">
        <v>37</v>
      </c>
      <c r="D37" s="9" t="s">
        <v>38</v>
      </c>
      <c r="F37" s="13">
        <f>SUM(F10:F35)</f>
        <v>3.17</v>
      </c>
      <c r="G37" s="9" t="s">
        <v>37</v>
      </c>
      <c r="H37" s="9" t="s">
        <v>38</v>
      </c>
      <c r="J37" s="13">
        <f>SUM(J10:J35)</f>
        <v>4866.183</v>
      </c>
      <c r="K37" s="9" t="s">
        <v>37</v>
      </c>
      <c r="L37" s="9" t="s">
        <v>38</v>
      </c>
      <c r="N37" s="13">
        <f>+F37+B37+J37</f>
        <v>4907.4830000000002</v>
      </c>
      <c r="O37" s="2" t="s">
        <v>37</v>
      </c>
      <c r="P37" s="2" t="s">
        <v>38</v>
      </c>
    </row>
    <row r="38" spans="1:16" x14ac:dyDescent="0.25">
      <c r="B38" s="12" t="s">
        <v>5</v>
      </c>
      <c r="C38" s="12" t="s">
        <v>5</v>
      </c>
      <c r="D38" s="12" t="s">
        <v>5</v>
      </c>
      <c r="F38" s="12" t="s">
        <v>5</v>
      </c>
      <c r="G38" s="12" t="s">
        <v>5</v>
      </c>
      <c r="H38" s="12" t="s">
        <v>5</v>
      </c>
      <c r="J38" s="12" t="s">
        <v>5</v>
      </c>
      <c r="K38" s="12" t="s">
        <v>5</v>
      </c>
      <c r="L38" s="12" t="s">
        <v>5</v>
      </c>
      <c r="N38" s="5" t="s">
        <v>5</v>
      </c>
      <c r="O38" s="5" t="s">
        <v>5</v>
      </c>
      <c r="P38" s="5" t="s">
        <v>5</v>
      </c>
    </row>
    <row r="39" spans="1:16" x14ac:dyDescent="0.25">
      <c r="B39" s="9" t="s">
        <v>5</v>
      </c>
      <c r="C39" s="9" t="s">
        <v>39</v>
      </c>
      <c r="D39" s="9" t="s">
        <v>40</v>
      </c>
      <c r="F39" s="9" t="s">
        <v>5</v>
      </c>
      <c r="G39" s="9" t="s">
        <v>39</v>
      </c>
      <c r="H39" s="9" t="s">
        <v>40</v>
      </c>
      <c r="J39" s="9" t="s">
        <v>5</v>
      </c>
      <c r="K39" s="9" t="s">
        <v>39</v>
      </c>
      <c r="L39" s="9" t="s">
        <v>40</v>
      </c>
      <c r="N39" s="2" t="s">
        <v>5</v>
      </c>
      <c r="O39" s="2" t="s">
        <v>39</v>
      </c>
      <c r="P39" s="2" t="s">
        <v>40</v>
      </c>
    </row>
    <row r="40" spans="1:16" x14ac:dyDescent="0.25">
      <c r="A40" s="14"/>
      <c r="B40" s="11" t="s">
        <v>5</v>
      </c>
      <c r="C40" s="11" t="s">
        <v>41</v>
      </c>
      <c r="D40" s="11" t="s">
        <v>5</v>
      </c>
      <c r="F40" s="11" t="s">
        <v>5</v>
      </c>
      <c r="G40" s="11" t="s">
        <v>41</v>
      </c>
      <c r="H40" s="11" t="s">
        <v>5</v>
      </c>
      <c r="J40" s="11" t="s">
        <v>5</v>
      </c>
      <c r="K40" s="11" t="s">
        <v>41</v>
      </c>
      <c r="L40" s="11" t="s">
        <v>5</v>
      </c>
      <c r="N40" s="3" t="s">
        <v>5</v>
      </c>
      <c r="O40" s="3" t="s">
        <v>41</v>
      </c>
      <c r="P40" s="3" t="s">
        <v>5</v>
      </c>
    </row>
    <row r="41" spans="1:16" ht="22.5" x14ac:dyDescent="0.25">
      <c r="B41" s="10">
        <v>0.04</v>
      </c>
      <c r="C41" s="11" t="s">
        <v>42</v>
      </c>
      <c r="D41" s="11" t="s">
        <v>5</v>
      </c>
      <c r="F41" s="10">
        <v>0.02</v>
      </c>
      <c r="G41" s="11" t="s">
        <v>42</v>
      </c>
      <c r="H41" s="11" t="s">
        <v>5</v>
      </c>
      <c r="J41" s="10">
        <v>0.17</v>
      </c>
      <c r="K41" s="11" t="s">
        <v>42</v>
      </c>
      <c r="L41" s="11" t="s">
        <v>5</v>
      </c>
      <c r="N41" s="4">
        <v>0.16</v>
      </c>
      <c r="O41" s="3" t="s">
        <v>42</v>
      </c>
      <c r="P41" s="3" t="s">
        <v>5</v>
      </c>
    </row>
    <row r="42" spans="1:16" x14ac:dyDescent="0.25">
      <c r="A42" s="14"/>
      <c r="B42" s="11" t="s">
        <v>5</v>
      </c>
      <c r="C42" s="11" t="s">
        <v>43</v>
      </c>
      <c r="D42" s="11" t="s">
        <v>5</v>
      </c>
      <c r="F42" s="11" t="s">
        <v>5</v>
      </c>
      <c r="G42" s="11" t="s">
        <v>43</v>
      </c>
      <c r="H42" s="11" t="s">
        <v>5</v>
      </c>
      <c r="J42" s="11" t="s">
        <v>5</v>
      </c>
      <c r="K42" s="11" t="s">
        <v>43</v>
      </c>
      <c r="L42" s="11" t="s">
        <v>5</v>
      </c>
      <c r="N42" s="3" t="s">
        <v>5</v>
      </c>
      <c r="O42" s="3" t="s">
        <v>43</v>
      </c>
      <c r="P42" s="3" t="s">
        <v>5</v>
      </c>
    </row>
    <row r="43" spans="1:16" x14ac:dyDescent="0.25">
      <c r="B43" s="10">
        <v>0.05</v>
      </c>
      <c r="C43" s="11" t="s">
        <v>44</v>
      </c>
      <c r="D43" s="11" t="s">
        <v>5</v>
      </c>
      <c r="F43" s="10">
        <v>0.03</v>
      </c>
      <c r="G43" s="11" t="s">
        <v>44</v>
      </c>
      <c r="H43" s="11" t="s">
        <v>5</v>
      </c>
      <c r="J43" s="10">
        <v>0.19</v>
      </c>
      <c r="K43" s="11" t="s">
        <v>44</v>
      </c>
      <c r="L43" s="11" t="s">
        <v>5</v>
      </c>
      <c r="N43" s="4">
        <v>0.19</v>
      </c>
      <c r="O43" s="3" t="s">
        <v>44</v>
      </c>
      <c r="P43" s="3" t="s">
        <v>5</v>
      </c>
    </row>
    <row r="44" spans="1:16" x14ac:dyDescent="0.25">
      <c r="A44" s="14"/>
      <c r="B44" s="12" t="s">
        <v>5</v>
      </c>
      <c r="C44" s="12" t="s">
        <v>5</v>
      </c>
      <c r="D44" s="12" t="s">
        <v>5</v>
      </c>
      <c r="F44" s="12" t="s">
        <v>5</v>
      </c>
      <c r="G44" s="12" t="s">
        <v>5</v>
      </c>
      <c r="H44" s="12" t="s">
        <v>5</v>
      </c>
      <c r="J44" s="12" t="s">
        <v>5</v>
      </c>
      <c r="K44" s="12" t="s">
        <v>5</v>
      </c>
      <c r="L44" s="12" t="s">
        <v>5</v>
      </c>
      <c r="N44" s="5" t="s">
        <v>5</v>
      </c>
      <c r="O44" s="5" t="s">
        <v>5</v>
      </c>
      <c r="P44" s="5" t="s">
        <v>5</v>
      </c>
    </row>
    <row r="45" spans="1:16" x14ac:dyDescent="0.25">
      <c r="B45" s="13">
        <f>66665+996</f>
        <v>67661</v>
      </c>
      <c r="C45" s="9" t="s">
        <v>45</v>
      </c>
      <c r="D45" s="9" t="s">
        <v>5</v>
      </c>
      <c r="F45" s="13">
        <f>5327+4879</f>
        <v>10206</v>
      </c>
      <c r="G45" s="9" t="s">
        <v>45</v>
      </c>
      <c r="H45" s="9" t="s">
        <v>5</v>
      </c>
      <c r="J45" s="13">
        <f>2095425+605193</f>
        <v>2700618</v>
      </c>
      <c r="K45" s="9" t="s">
        <v>45</v>
      </c>
      <c r="L45" s="9" t="s">
        <v>5</v>
      </c>
      <c r="N45" s="13">
        <f>+J45+F45+B45</f>
        <v>2778485</v>
      </c>
      <c r="O45" s="2" t="s">
        <v>45</v>
      </c>
      <c r="P45" s="2" t="s">
        <v>5</v>
      </c>
    </row>
    <row r="46" spans="1:16" hidden="1" x14ac:dyDescent="0.25"/>
    <row r="47" spans="1:16" hidden="1" x14ac:dyDescent="0.25">
      <c r="B47" s="16">
        <v>74766.02751</v>
      </c>
      <c r="F47" s="16">
        <v>12339.44038</v>
      </c>
      <c r="J47" s="16">
        <v>2417032.1908</v>
      </c>
      <c r="K47" s="17"/>
      <c r="N47" s="16">
        <f>J47+F47+B47</f>
        <v>2504137.65869</v>
      </c>
      <c r="P47" t="s">
        <v>142</v>
      </c>
    </row>
    <row r="48" spans="1:16" hidden="1" x14ac:dyDescent="0.25">
      <c r="B48" s="16"/>
      <c r="F48" s="16"/>
      <c r="J48" s="16"/>
      <c r="N48" s="16"/>
    </row>
    <row r="49" spans="2:16" hidden="1" x14ac:dyDescent="0.25">
      <c r="B49" s="14">
        <f>SUM(B24:B31)</f>
        <v>28.19</v>
      </c>
      <c r="F49" s="14">
        <f>SUM(F24:F31)</f>
        <v>1.9</v>
      </c>
      <c r="J49" s="14">
        <f>SUM(J24:J31)</f>
        <v>4461.9530000000004</v>
      </c>
      <c r="N49" s="14">
        <f>SUM(N24:N31)</f>
        <v>4492.0430000000006</v>
      </c>
      <c r="O49" s="7" t="s">
        <v>5</v>
      </c>
      <c r="P49" s="7" t="s">
        <v>46</v>
      </c>
    </row>
    <row r="50" spans="2:16" hidden="1" x14ac:dyDescent="0.25">
      <c r="B50" s="15">
        <f>B49/B45</f>
        <v>4.1663587591079057E-4</v>
      </c>
      <c r="F50" s="15">
        <f>F49/F45</f>
        <v>1.8616500097981577E-4</v>
      </c>
      <c r="J50" s="15">
        <f>J49/J45</f>
        <v>1.6521970156460487E-3</v>
      </c>
      <c r="N50" s="15">
        <f>N49/N45</f>
        <v>1.6167238621047084E-3</v>
      </c>
    </row>
    <row r="51" spans="2:16" hidden="1" x14ac:dyDescent="0.25">
      <c r="B51" s="17"/>
      <c r="F51" s="17"/>
      <c r="J51" s="17"/>
      <c r="N51" s="17"/>
    </row>
    <row r="52" spans="2:16" hidden="1" x14ac:dyDescent="0.25">
      <c r="B52" s="15">
        <f>B37/((B45+B47)/2)</f>
        <v>5.35432082893436E-4</v>
      </c>
      <c r="F52" s="15">
        <f>F37/((F45+F47)/2)</f>
        <v>2.8120985410532042E-4</v>
      </c>
      <c r="J52" s="15">
        <f>J37/((J45+J47)/2)</f>
        <v>1.9017255258078941E-3</v>
      </c>
      <c r="N52" s="15">
        <f>N37/((N45+N47)/2)</f>
        <v>1.8579721918721985E-3</v>
      </c>
    </row>
    <row r="53" spans="2:16" hidden="1" x14ac:dyDescent="0.25">
      <c r="B53" s="15"/>
      <c r="F53" s="15"/>
      <c r="J53" s="15"/>
      <c r="N53" s="15"/>
    </row>
    <row r="56" spans="2:16" x14ac:dyDescent="0.25">
      <c r="O56" s="17"/>
    </row>
    <row r="57" spans="2:16" x14ac:dyDescent="0.25">
      <c r="O57" s="17"/>
    </row>
    <row r="58" spans="2:16" x14ac:dyDescent="0.25">
      <c r="O5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40"/>
  <sheetViews>
    <sheetView workbookViewId="0">
      <selection activeCell="D37" sqref="D37"/>
    </sheetView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2:10" x14ac:dyDescent="0.25">
      <c r="I3" s="7" t="s">
        <v>100</v>
      </c>
      <c r="J3" s="7" t="s">
        <v>1</v>
      </c>
    </row>
    <row r="4" spans="2:10" x14ac:dyDescent="0.25">
      <c r="I4" s="7" t="s">
        <v>2</v>
      </c>
      <c r="J4" s="7" t="s">
        <v>3</v>
      </c>
    </row>
    <row r="5" spans="2:10" x14ac:dyDescent="0.25">
      <c r="I5" s="7" t="s">
        <v>48</v>
      </c>
      <c r="J5" s="7" t="s">
        <v>5</v>
      </c>
    </row>
    <row r="6" spans="2:10" x14ac:dyDescent="0.25">
      <c r="I6" s="7" t="s">
        <v>6</v>
      </c>
      <c r="J6" s="21">
        <v>44924</v>
      </c>
    </row>
    <row r="8" spans="2:10" x14ac:dyDescent="0.25">
      <c r="D8" s="22">
        <v>44924</v>
      </c>
      <c r="E8" s="1" t="s">
        <v>49</v>
      </c>
      <c r="F8" s="1" t="s">
        <v>50</v>
      </c>
    </row>
    <row r="9" spans="2:10" x14ac:dyDescent="0.25">
      <c r="D9" s="1" t="s">
        <v>8</v>
      </c>
      <c r="E9" s="1" t="s">
        <v>5</v>
      </c>
      <c r="F9" s="1" t="s">
        <v>5</v>
      </c>
    </row>
    <row r="10" spans="2:10" x14ac:dyDescent="0.25">
      <c r="D10" s="2" t="s">
        <v>5</v>
      </c>
      <c r="E10" s="2" t="s">
        <v>51</v>
      </c>
      <c r="F10" s="2" t="s">
        <v>52</v>
      </c>
    </row>
    <row r="11" spans="2:10" x14ac:dyDescent="0.25">
      <c r="D11" s="3" t="s">
        <v>5</v>
      </c>
      <c r="E11" s="3" t="s">
        <v>5</v>
      </c>
      <c r="F11" s="3" t="s">
        <v>53</v>
      </c>
    </row>
    <row r="12" spans="2:10" s="19" customFormat="1" x14ac:dyDescent="0.25">
      <c r="D12" s="24">
        <v>51.41</v>
      </c>
      <c r="E12" s="5" t="s">
        <v>107</v>
      </c>
      <c r="F12" s="18"/>
    </row>
    <row r="13" spans="2:10" x14ac:dyDescent="0.25">
      <c r="D13" s="3" t="s">
        <v>5</v>
      </c>
      <c r="E13" s="3" t="s">
        <v>5</v>
      </c>
      <c r="F13" s="3" t="s">
        <v>54</v>
      </c>
    </row>
    <row r="14" spans="2:10" x14ac:dyDescent="0.25">
      <c r="C14" s="25"/>
      <c r="D14" s="24">
        <f>364.78-25.64</f>
        <v>339.14</v>
      </c>
      <c r="E14" s="5" t="s">
        <v>101</v>
      </c>
      <c r="F14" s="5" t="s">
        <v>5</v>
      </c>
    </row>
    <row r="15" spans="2:10" x14ac:dyDescent="0.25">
      <c r="D15" s="24">
        <v>24.89</v>
      </c>
      <c r="E15" s="5" t="s">
        <v>55</v>
      </c>
      <c r="F15" s="5" t="s">
        <v>5</v>
      </c>
    </row>
    <row r="16" spans="2:10" x14ac:dyDescent="0.25">
      <c r="B16" s="14"/>
      <c r="C16" s="14"/>
      <c r="D16" s="6">
        <f>SUM(D12:D15)</f>
        <v>415.43999999999994</v>
      </c>
      <c r="E16" s="2" t="s">
        <v>5</v>
      </c>
      <c r="F16" s="2" t="s">
        <v>56</v>
      </c>
    </row>
    <row r="17" spans="4:6" x14ac:dyDescent="0.25">
      <c r="D17" s="5" t="s">
        <v>5</v>
      </c>
      <c r="E17" s="5" t="s">
        <v>5</v>
      </c>
      <c r="F17" s="5" t="s">
        <v>5</v>
      </c>
    </row>
    <row r="18" spans="4:6" x14ac:dyDescent="0.25">
      <c r="D18" s="2" t="s">
        <v>5</v>
      </c>
      <c r="E18" s="2" t="s">
        <v>5</v>
      </c>
      <c r="F18" s="2" t="s">
        <v>57</v>
      </c>
    </row>
    <row r="19" spans="4:6" x14ac:dyDescent="0.25">
      <c r="D19" s="3" t="s">
        <v>5</v>
      </c>
      <c r="E19" s="3" t="s">
        <v>5</v>
      </c>
      <c r="F19" s="3" t="s">
        <v>53</v>
      </c>
    </row>
    <row r="20" spans="4:6" x14ac:dyDescent="0.25">
      <c r="D20" s="3" t="s">
        <v>5</v>
      </c>
      <c r="E20" s="3" t="s">
        <v>5</v>
      </c>
      <c r="F20" s="3" t="s">
        <v>54</v>
      </c>
    </row>
    <row r="21" spans="4:6" x14ac:dyDescent="0.25">
      <c r="D21" s="6">
        <v>0</v>
      </c>
      <c r="E21" s="2" t="s">
        <v>5</v>
      </c>
      <c r="F21" s="2" t="s">
        <v>58</v>
      </c>
    </row>
    <row r="22" spans="4:6" x14ac:dyDescent="0.25">
      <c r="D22" s="5" t="s">
        <v>5</v>
      </c>
      <c r="E22" s="5" t="s">
        <v>5</v>
      </c>
      <c r="F22" s="5" t="s">
        <v>5</v>
      </c>
    </row>
    <row r="23" spans="4:6" x14ac:dyDescent="0.25">
      <c r="D23" s="2" t="s">
        <v>5</v>
      </c>
      <c r="E23" s="2" t="s">
        <v>59</v>
      </c>
      <c r="F23" s="2" t="s">
        <v>60</v>
      </c>
    </row>
    <row r="24" spans="4:6" x14ac:dyDescent="0.25">
      <c r="D24" s="6">
        <v>0</v>
      </c>
      <c r="E24" s="2" t="s">
        <v>61</v>
      </c>
      <c r="F24" s="2" t="s">
        <v>62</v>
      </c>
    </row>
    <row r="25" spans="4:6" x14ac:dyDescent="0.25">
      <c r="D25" s="5" t="s">
        <v>5</v>
      </c>
      <c r="E25" s="5" t="s">
        <v>5</v>
      </c>
      <c r="F25" s="5" t="s">
        <v>5</v>
      </c>
    </row>
    <row r="26" spans="4:6" x14ac:dyDescent="0.25">
      <c r="D26" s="2" t="s">
        <v>5</v>
      </c>
      <c r="E26" s="2" t="s">
        <v>5</v>
      </c>
      <c r="F26" s="2" t="s">
        <v>63</v>
      </c>
    </row>
    <row r="27" spans="4:6" x14ac:dyDescent="0.25">
      <c r="D27" s="6">
        <v>0</v>
      </c>
      <c r="E27" s="2" t="s">
        <v>5</v>
      </c>
      <c r="F27" s="2" t="s">
        <v>64</v>
      </c>
    </row>
    <row r="28" spans="4:6" x14ac:dyDescent="0.25">
      <c r="D28" s="5" t="s">
        <v>5</v>
      </c>
      <c r="E28" s="5" t="s">
        <v>5</v>
      </c>
      <c r="F28" s="5" t="s">
        <v>5</v>
      </c>
    </row>
    <row r="29" spans="4:6" x14ac:dyDescent="0.25">
      <c r="D29" s="2" t="s">
        <v>5</v>
      </c>
      <c r="E29" s="2" t="s">
        <v>5</v>
      </c>
      <c r="F29" s="2" t="s">
        <v>65</v>
      </c>
    </row>
    <row r="30" spans="4:6" x14ac:dyDescent="0.25">
      <c r="D30" s="6">
        <v>0</v>
      </c>
      <c r="E30" s="2" t="s">
        <v>5</v>
      </c>
      <c r="F30" s="2" t="s">
        <v>66</v>
      </c>
    </row>
    <row r="31" spans="4:6" x14ac:dyDescent="0.25">
      <c r="D31" s="5" t="s">
        <v>5</v>
      </c>
      <c r="E31" s="5" t="s">
        <v>5</v>
      </c>
      <c r="F31" s="5" t="s">
        <v>5</v>
      </c>
    </row>
    <row r="32" spans="4:6" x14ac:dyDescent="0.25">
      <c r="D32" s="2" t="s">
        <v>5</v>
      </c>
      <c r="E32" s="2" t="s">
        <v>5</v>
      </c>
      <c r="F32" s="2" t="s">
        <v>67</v>
      </c>
    </row>
    <row r="33" spans="4:8" x14ac:dyDescent="0.25">
      <c r="D33" s="6">
        <v>0</v>
      </c>
      <c r="E33" s="2" t="s">
        <v>5</v>
      </c>
      <c r="F33" s="2" t="s">
        <v>68</v>
      </c>
    </row>
    <row r="34" spans="4:8" x14ac:dyDescent="0.25">
      <c r="D34" s="5" t="s">
        <v>5</v>
      </c>
      <c r="E34" s="5" t="s">
        <v>5</v>
      </c>
      <c r="F34" s="5" t="s">
        <v>5</v>
      </c>
    </row>
    <row r="35" spans="4:8" x14ac:dyDescent="0.25">
      <c r="D35" s="6">
        <f>D16+D21</f>
        <v>415.43999999999994</v>
      </c>
      <c r="E35" s="2" t="s">
        <v>5</v>
      </c>
      <c r="F35" s="2" t="s">
        <v>69</v>
      </c>
    </row>
    <row r="36" spans="4:8" x14ac:dyDescent="0.25">
      <c r="D36" s="6">
        <f>+'נספח 1'!N45</f>
        <v>2778485</v>
      </c>
      <c r="E36" s="2" t="s">
        <v>5</v>
      </c>
      <c r="F36" s="2" t="s">
        <v>45</v>
      </c>
    </row>
    <row r="38" spans="4:8" x14ac:dyDescent="0.25">
      <c r="F38" s="20"/>
    </row>
    <row r="40" spans="4:8" x14ac:dyDescent="0.25">
      <c r="E40" s="7" t="s">
        <v>5</v>
      </c>
      <c r="F40" s="7" t="s">
        <v>46</v>
      </c>
      <c r="H40" s="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84"/>
  <sheetViews>
    <sheetView zoomScaleNormal="100" workbookViewId="0">
      <selection activeCell="D85" sqref="D85"/>
    </sheetView>
  </sheetViews>
  <sheetFormatPr defaultRowHeight="15" x14ac:dyDescent="0.25"/>
  <cols>
    <col min="4" max="4" width="14" customWidth="1"/>
    <col min="5" max="5" width="31" customWidth="1"/>
    <col min="6" max="6" width="40" customWidth="1"/>
    <col min="9" max="9" width="22" customWidth="1"/>
    <col min="10" max="10" width="40" customWidth="1"/>
  </cols>
  <sheetData>
    <row r="3" spans="4:10" x14ac:dyDescent="0.25">
      <c r="I3" s="7" t="s">
        <v>100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70</v>
      </c>
      <c r="J5" s="7" t="s">
        <v>5</v>
      </c>
    </row>
    <row r="6" spans="4:10" x14ac:dyDescent="0.25">
      <c r="I6" s="7" t="s">
        <v>6</v>
      </c>
      <c r="J6" s="21">
        <v>44924</v>
      </c>
    </row>
    <row r="8" spans="4:10" x14ac:dyDescent="0.25">
      <c r="D8" s="22">
        <v>44924</v>
      </c>
      <c r="E8" s="1" t="s">
        <v>49</v>
      </c>
      <c r="F8" s="1" t="s">
        <v>71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</v>
      </c>
      <c r="F10" s="2" t="s">
        <v>72</v>
      </c>
    </row>
    <row r="11" spans="4:10" x14ac:dyDescent="0.25">
      <c r="D11" s="3"/>
      <c r="E11" s="3"/>
      <c r="F11" s="11" t="s">
        <v>108</v>
      </c>
    </row>
    <row r="12" spans="4:10" x14ac:dyDescent="0.25">
      <c r="D12" s="8">
        <v>35.658999999999999</v>
      </c>
      <c r="E12" s="5" t="s">
        <v>109</v>
      </c>
      <c r="F12" s="5" t="s">
        <v>5</v>
      </c>
    </row>
    <row r="13" spans="4:10" x14ac:dyDescent="0.25">
      <c r="D13" s="8">
        <v>150.56800000000001</v>
      </c>
      <c r="E13" s="5" t="s">
        <v>110</v>
      </c>
      <c r="F13" s="5" t="s">
        <v>5</v>
      </c>
    </row>
    <row r="14" spans="4:10" x14ac:dyDescent="0.25">
      <c r="D14" s="8">
        <v>110.92989600000001</v>
      </c>
      <c r="E14" s="5" t="s">
        <v>111</v>
      </c>
      <c r="F14" s="5"/>
    </row>
    <row r="15" spans="4:10" x14ac:dyDescent="0.25">
      <c r="D15" s="8">
        <v>25.670783333333333</v>
      </c>
      <c r="E15" s="5" t="s">
        <v>112</v>
      </c>
      <c r="F15" s="5"/>
    </row>
    <row r="16" spans="4:10" x14ac:dyDescent="0.25">
      <c r="D16" s="8">
        <v>197.750124</v>
      </c>
      <c r="E16" s="5" t="s">
        <v>113</v>
      </c>
      <c r="F16" s="5"/>
    </row>
    <row r="17" spans="4:6" x14ac:dyDescent="0.25">
      <c r="D17" s="8">
        <v>163.4504</v>
      </c>
      <c r="E17" s="5" t="s">
        <v>132</v>
      </c>
      <c r="F17" s="5"/>
    </row>
    <row r="18" spans="4:6" x14ac:dyDescent="0.25">
      <c r="D18" s="8">
        <v>299.63567</v>
      </c>
      <c r="E18" s="5" t="s">
        <v>144</v>
      </c>
      <c r="F18" s="5" t="s">
        <v>5</v>
      </c>
    </row>
    <row r="19" spans="4:6" x14ac:dyDescent="0.25">
      <c r="D19" s="8">
        <v>64.8249</v>
      </c>
      <c r="E19" s="5" t="s">
        <v>130</v>
      </c>
      <c r="F19" s="5" t="s">
        <v>5</v>
      </c>
    </row>
    <row r="20" spans="4:6" x14ac:dyDescent="0.25">
      <c r="D20" s="8">
        <v>206.09465</v>
      </c>
      <c r="E20" s="5" t="s">
        <v>143</v>
      </c>
      <c r="F20" s="5" t="s">
        <v>5</v>
      </c>
    </row>
    <row r="21" spans="4:6" x14ac:dyDescent="0.25">
      <c r="D21" s="8">
        <v>91.454999999999998</v>
      </c>
      <c r="E21" s="5" t="s">
        <v>131</v>
      </c>
      <c r="F21" s="5" t="s">
        <v>5</v>
      </c>
    </row>
    <row r="22" spans="4:6" x14ac:dyDescent="0.25">
      <c r="D22" s="8">
        <v>264.28699999999998</v>
      </c>
      <c r="E22" s="5" t="s">
        <v>133</v>
      </c>
      <c r="F22" s="5" t="s">
        <v>5</v>
      </c>
    </row>
    <row r="23" spans="4:6" x14ac:dyDescent="0.25">
      <c r="D23" s="8">
        <v>272.8948406184</v>
      </c>
      <c r="E23" s="5" t="s">
        <v>129</v>
      </c>
      <c r="F23" s="5"/>
    </row>
    <row r="24" spans="4:6" x14ac:dyDescent="0.25">
      <c r="D24" s="8">
        <v>28.219077957321431</v>
      </c>
      <c r="E24" s="5" t="s">
        <v>134</v>
      </c>
      <c r="F24" s="5" t="s">
        <v>5</v>
      </c>
    </row>
    <row r="25" spans="4:6" x14ac:dyDescent="0.25">
      <c r="D25" s="3"/>
      <c r="E25" s="3"/>
      <c r="F25" s="11" t="s">
        <v>114</v>
      </c>
    </row>
    <row r="26" spans="4:6" x14ac:dyDescent="0.25">
      <c r="D26" s="8">
        <v>10.541212000000002</v>
      </c>
      <c r="E26" s="5" t="s">
        <v>135</v>
      </c>
      <c r="F26" s="5" t="s">
        <v>5</v>
      </c>
    </row>
    <row r="27" spans="4:6" x14ac:dyDescent="0.25">
      <c r="D27" s="8">
        <v>115.56727599999999</v>
      </c>
      <c r="E27" s="5" t="s">
        <v>115</v>
      </c>
      <c r="F27" s="5" t="s">
        <v>5</v>
      </c>
    </row>
    <row r="28" spans="4:6" x14ac:dyDescent="0.25">
      <c r="D28" s="8">
        <v>70.766210133333331</v>
      </c>
      <c r="E28" s="5" t="s">
        <v>116</v>
      </c>
      <c r="F28" s="5" t="s">
        <v>5</v>
      </c>
    </row>
    <row r="29" spans="4:6" x14ac:dyDescent="0.25">
      <c r="D29" s="8">
        <v>63.551644200000005</v>
      </c>
      <c r="E29" s="5" t="s">
        <v>117</v>
      </c>
      <c r="F29" s="5" t="s">
        <v>5</v>
      </c>
    </row>
    <row r="30" spans="4:6" x14ac:dyDescent="0.25">
      <c r="D30" s="8">
        <v>123.133032</v>
      </c>
      <c r="E30" s="5" t="s">
        <v>118</v>
      </c>
      <c r="F30" s="5" t="s">
        <v>5</v>
      </c>
    </row>
    <row r="31" spans="4:6" x14ac:dyDescent="0.25">
      <c r="D31" s="8">
        <v>83.59053999999999</v>
      </c>
      <c r="E31" s="5" t="s">
        <v>119</v>
      </c>
      <c r="F31" s="5" t="s">
        <v>5</v>
      </c>
    </row>
    <row r="32" spans="4:6" x14ac:dyDescent="0.25">
      <c r="D32" s="8">
        <v>7.4339320000000004</v>
      </c>
      <c r="E32" s="5" t="s">
        <v>148</v>
      </c>
      <c r="F32" s="5" t="s">
        <v>5</v>
      </c>
    </row>
    <row r="33" spans="4:6" x14ac:dyDescent="0.25">
      <c r="D33" s="8">
        <v>40.2906075</v>
      </c>
      <c r="E33" s="5" t="s">
        <v>147</v>
      </c>
      <c r="F33" s="5" t="s">
        <v>5</v>
      </c>
    </row>
    <row r="34" spans="4:6" x14ac:dyDescent="0.25">
      <c r="D34" s="8">
        <v>38.718603862666669</v>
      </c>
      <c r="E34" s="5" t="s">
        <v>120</v>
      </c>
      <c r="F34" s="5" t="s">
        <v>5</v>
      </c>
    </row>
    <row r="35" spans="4:6" x14ac:dyDescent="0.25">
      <c r="D35" s="8">
        <v>38.784315679999992</v>
      </c>
      <c r="E35" s="5" t="s">
        <v>121</v>
      </c>
      <c r="F35" s="5" t="s">
        <v>5</v>
      </c>
    </row>
    <row r="36" spans="4:6" x14ac:dyDescent="0.25">
      <c r="D36" s="8">
        <v>0.42372000000000004</v>
      </c>
      <c r="E36" s="5" t="s">
        <v>122</v>
      </c>
      <c r="F36" s="5" t="s">
        <v>5</v>
      </c>
    </row>
    <row r="37" spans="4:6" x14ac:dyDescent="0.25">
      <c r="D37" s="8">
        <v>84.447396000000012</v>
      </c>
      <c r="E37" s="5" t="s">
        <v>123</v>
      </c>
      <c r="F37" s="5" t="s">
        <v>5</v>
      </c>
    </row>
    <row r="38" spans="4:6" x14ac:dyDescent="0.25">
      <c r="D38" s="8">
        <f>132.38057976-0.01</f>
        <v>132.37057976</v>
      </c>
      <c r="E38" s="5" t="s">
        <v>124</v>
      </c>
      <c r="F38" s="5" t="s">
        <v>5</v>
      </c>
    </row>
    <row r="39" spans="4:6" x14ac:dyDescent="0.25">
      <c r="D39" s="8">
        <v>57.315192000000003</v>
      </c>
      <c r="E39" s="5" t="s">
        <v>125</v>
      </c>
      <c r="F39" s="5" t="s">
        <v>5</v>
      </c>
    </row>
    <row r="40" spans="4:6" x14ac:dyDescent="0.25">
      <c r="D40" s="8">
        <v>74.362859999999998</v>
      </c>
      <c r="E40" s="5" t="s">
        <v>126</v>
      </c>
      <c r="F40" s="5" t="s">
        <v>5</v>
      </c>
    </row>
    <row r="41" spans="4:6" x14ac:dyDescent="0.25">
      <c r="D41" s="8">
        <v>121.39224900000001</v>
      </c>
      <c r="E41" s="5" t="s">
        <v>73</v>
      </c>
      <c r="F41" s="5" t="s">
        <v>5</v>
      </c>
    </row>
    <row r="42" spans="4:6" x14ac:dyDescent="0.25">
      <c r="D42" s="8">
        <v>67.981243199999994</v>
      </c>
      <c r="E42" s="5" t="s">
        <v>146</v>
      </c>
      <c r="F42" s="5" t="s">
        <v>5</v>
      </c>
    </row>
    <row r="43" spans="4:6" x14ac:dyDescent="0.25">
      <c r="D43" s="8">
        <v>9.0611604000000003</v>
      </c>
      <c r="E43" s="5" t="s">
        <v>152</v>
      </c>
      <c r="F43" s="5" t="s">
        <v>5</v>
      </c>
    </row>
    <row r="44" spans="4:6" x14ac:dyDescent="0.25">
      <c r="D44" s="8">
        <v>62.032608000000003</v>
      </c>
      <c r="E44" s="5" t="s">
        <v>145</v>
      </c>
      <c r="F44" s="5" t="s">
        <v>5</v>
      </c>
    </row>
    <row r="45" spans="4:6" x14ac:dyDescent="0.25">
      <c r="D45" s="8">
        <v>91.302836800000009</v>
      </c>
      <c r="E45" s="5" t="s">
        <v>127</v>
      </c>
      <c r="F45" s="5"/>
    </row>
    <row r="46" spans="4:6" x14ac:dyDescent="0.25">
      <c r="D46" s="8">
        <v>86.453004000000007</v>
      </c>
      <c r="E46" s="5" t="s">
        <v>128</v>
      </c>
      <c r="F46" s="5"/>
    </row>
    <row r="47" spans="4:6" x14ac:dyDescent="0.25">
      <c r="D47" s="8">
        <v>115.68968400000001</v>
      </c>
      <c r="E47" s="5" t="s">
        <v>136</v>
      </c>
      <c r="F47" s="5" t="s">
        <v>5</v>
      </c>
    </row>
    <row r="48" spans="4:6" x14ac:dyDescent="0.25">
      <c r="D48" s="8">
        <v>36.795000000000002</v>
      </c>
      <c r="E48" s="12" t="s">
        <v>153</v>
      </c>
      <c r="F48" s="5"/>
    </row>
    <row r="49" spans="4:9" x14ac:dyDescent="0.25">
      <c r="D49" s="8">
        <v>97.330918977600007</v>
      </c>
      <c r="E49" s="12" t="s">
        <v>154</v>
      </c>
      <c r="F49" s="5" t="s">
        <v>5</v>
      </c>
    </row>
    <row r="50" spans="4:9" x14ac:dyDescent="0.25">
      <c r="D50" s="6">
        <f>SUM(D12:D49)</f>
        <v>3540.7751674226547</v>
      </c>
      <c r="E50" s="2" t="s">
        <v>5</v>
      </c>
      <c r="F50" s="2" t="s">
        <v>74</v>
      </c>
    </row>
    <row r="51" spans="4:9" x14ac:dyDescent="0.25">
      <c r="D51" s="5" t="s">
        <v>5</v>
      </c>
      <c r="E51" s="5" t="s">
        <v>5</v>
      </c>
      <c r="F51" s="5" t="s">
        <v>5</v>
      </c>
    </row>
    <row r="52" spans="4:9" x14ac:dyDescent="0.25">
      <c r="D52" s="2" t="s">
        <v>5</v>
      </c>
      <c r="E52" s="2" t="s">
        <v>5</v>
      </c>
      <c r="F52" s="2" t="s">
        <v>75</v>
      </c>
    </row>
    <row r="53" spans="4:9" x14ac:dyDescent="0.25">
      <c r="D53" s="6">
        <v>0</v>
      </c>
      <c r="E53" s="2" t="s">
        <v>5</v>
      </c>
      <c r="F53" s="2" t="s">
        <v>76</v>
      </c>
    </row>
    <row r="54" spans="4:9" x14ac:dyDescent="0.25">
      <c r="D54" s="5" t="s">
        <v>5</v>
      </c>
      <c r="E54" s="5" t="s">
        <v>5</v>
      </c>
      <c r="F54" s="5" t="s">
        <v>5</v>
      </c>
    </row>
    <row r="55" spans="4:9" x14ac:dyDescent="0.25">
      <c r="D55" s="2" t="s">
        <v>5</v>
      </c>
      <c r="E55" s="2" t="s">
        <v>5</v>
      </c>
      <c r="F55" s="2" t="s">
        <v>77</v>
      </c>
      <c r="I55" s="17"/>
    </row>
    <row r="56" spans="4:9" x14ac:dyDescent="0.25">
      <c r="D56" s="6">
        <v>0</v>
      </c>
      <c r="E56" s="2" t="s">
        <v>5</v>
      </c>
      <c r="F56" s="2" t="s">
        <v>78</v>
      </c>
      <c r="I56" s="17"/>
    </row>
    <row r="57" spans="4:9" x14ac:dyDescent="0.25">
      <c r="D57" s="5" t="s">
        <v>5</v>
      </c>
      <c r="E57" s="5" t="s">
        <v>5</v>
      </c>
      <c r="F57" s="5" t="s">
        <v>5</v>
      </c>
      <c r="I57" s="17"/>
    </row>
    <row r="58" spans="4:9" x14ac:dyDescent="0.25">
      <c r="D58" s="2" t="s">
        <v>5</v>
      </c>
      <c r="E58" s="2" t="s">
        <v>5</v>
      </c>
      <c r="F58" s="2" t="s">
        <v>79</v>
      </c>
      <c r="I58" s="17"/>
    </row>
    <row r="59" spans="4:9" x14ac:dyDescent="0.25">
      <c r="D59" s="3" t="s">
        <v>5</v>
      </c>
      <c r="E59" s="3" t="s">
        <v>5</v>
      </c>
      <c r="F59" s="3" t="s">
        <v>80</v>
      </c>
    </row>
    <row r="60" spans="4:9" x14ac:dyDescent="0.25">
      <c r="D60" s="8">
        <v>33.81</v>
      </c>
      <c r="E60" s="5" t="s">
        <v>140</v>
      </c>
      <c r="F60" s="5"/>
    </row>
    <row r="61" spans="4:9" x14ac:dyDescent="0.25">
      <c r="D61" s="3" t="s">
        <v>5</v>
      </c>
      <c r="E61" s="3" t="s">
        <v>5</v>
      </c>
      <c r="F61" s="3" t="s">
        <v>81</v>
      </c>
    </row>
    <row r="62" spans="4:9" x14ac:dyDescent="0.25">
      <c r="D62" s="6">
        <f>SUM(D60:D61)</f>
        <v>33.81</v>
      </c>
      <c r="E62" s="2" t="s">
        <v>5</v>
      </c>
      <c r="F62" s="2" t="s">
        <v>82</v>
      </c>
    </row>
    <row r="63" spans="4:9" x14ac:dyDescent="0.25">
      <c r="D63" s="5" t="s">
        <v>5</v>
      </c>
      <c r="E63" s="5" t="s">
        <v>5</v>
      </c>
      <c r="F63" s="5" t="s">
        <v>5</v>
      </c>
    </row>
    <row r="64" spans="4:9" x14ac:dyDescent="0.25">
      <c r="D64" s="2" t="s">
        <v>5</v>
      </c>
      <c r="E64" s="2" t="s">
        <v>5</v>
      </c>
      <c r="F64" s="2" t="s">
        <v>83</v>
      </c>
    </row>
    <row r="65" spans="4:6" x14ac:dyDescent="0.25">
      <c r="D65" s="3" t="s">
        <v>5</v>
      </c>
      <c r="E65" s="3" t="s">
        <v>5</v>
      </c>
      <c r="F65" s="3" t="s">
        <v>84</v>
      </c>
    </row>
    <row r="66" spans="4:6" x14ac:dyDescent="0.25">
      <c r="D66" s="8">
        <v>55.76</v>
      </c>
      <c r="E66" s="5" t="s">
        <v>103</v>
      </c>
      <c r="F66" s="5"/>
    </row>
    <row r="67" spans="4:6" x14ac:dyDescent="0.25">
      <c r="D67" s="8">
        <v>0.97</v>
      </c>
      <c r="E67" s="12" t="s">
        <v>149</v>
      </c>
      <c r="F67" s="5"/>
    </row>
    <row r="68" spans="4:6" x14ac:dyDescent="0.25">
      <c r="D68" s="8">
        <v>0.27</v>
      </c>
      <c r="E68" s="12" t="s">
        <v>150</v>
      </c>
      <c r="F68" s="5"/>
    </row>
    <row r="69" spans="4:6" x14ac:dyDescent="0.25">
      <c r="D69" s="8">
        <f>0.74-0.01</f>
        <v>0.73</v>
      </c>
      <c r="E69" s="12" t="s">
        <v>141</v>
      </c>
      <c r="F69" s="5"/>
    </row>
    <row r="70" spans="4:6" x14ac:dyDescent="0.25">
      <c r="D70" s="3" t="s">
        <v>5</v>
      </c>
      <c r="E70" s="3" t="s">
        <v>5</v>
      </c>
      <c r="F70" s="3" t="s">
        <v>85</v>
      </c>
    </row>
    <row r="71" spans="4:6" x14ac:dyDescent="0.25">
      <c r="D71" s="8">
        <v>217.75477855636589</v>
      </c>
      <c r="E71" s="5" t="s">
        <v>137</v>
      </c>
      <c r="F71" s="5" t="s">
        <v>5</v>
      </c>
    </row>
    <row r="72" spans="4:6" x14ac:dyDescent="0.25">
      <c r="D72" s="8">
        <v>538.32999024117794</v>
      </c>
      <c r="E72" s="5" t="s">
        <v>138</v>
      </c>
      <c r="F72" s="5" t="s">
        <v>5</v>
      </c>
    </row>
    <row r="73" spans="4:6" x14ac:dyDescent="0.25">
      <c r="D73" s="8">
        <v>12.377086877783666</v>
      </c>
      <c r="E73" s="5" t="s">
        <v>105</v>
      </c>
      <c r="F73" s="5" t="s">
        <v>5</v>
      </c>
    </row>
    <row r="74" spans="4:6" x14ac:dyDescent="0.25">
      <c r="D74" s="8">
        <v>9.1563373689615872</v>
      </c>
      <c r="E74" s="5" t="s">
        <v>139</v>
      </c>
      <c r="F74" s="5"/>
    </row>
    <row r="75" spans="4:6" x14ac:dyDescent="0.25">
      <c r="D75" s="8">
        <v>36.031843541035833</v>
      </c>
      <c r="E75" s="5" t="s">
        <v>106</v>
      </c>
      <c r="F75" s="5"/>
    </row>
    <row r="76" spans="4:6" x14ac:dyDescent="0.25">
      <c r="D76" s="8">
        <v>0.16266789405821919</v>
      </c>
      <c r="E76" s="5" t="s">
        <v>151</v>
      </c>
      <c r="F76" s="5"/>
    </row>
    <row r="77" spans="4:6" x14ac:dyDescent="0.25">
      <c r="D77" s="8">
        <v>45.904793877192404</v>
      </c>
      <c r="E77" s="5" t="s">
        <v>104</v>
      </c>
      <c r="F77" s="5"/>
    </row>
    <row r="78" spans="4:6" x14ac:dyDescent="0.25">
      <c r="D78" s="6">
        <f>SUM(D66:D77)</f>
        <v>917.44749835657558</v>
      </c>
      <c r="E78" s="2" t="s">
        <v>5</v>
      </c>
      <c r="F78" s="9" t="s">
        <v>102</v>
      </c>
    </row>
    <row r="79" spans="4:6" x14ac:dyDescent="0.25">
      <c r="D79" s="6">
        <f>D78+D62+D50</f>
        <v>4492.0326657792302</v>
      </c>
      <c r="E79" s="2" t="s">
        <v>5</v>
      </c>
      <c r="F79" s="2" t="s">
        <v>86</v>
      </c>
    </row>
    <row r="80" spans="4:6" x14ac:dyDescent="0.25">
      <c r="D80" s="6">
        <f>+'נספח 1'!N45</f>
        <v>2778485</v>
      </c>
      <c r="E80" s="2" t="s">
        <v>5</v>
      </c>
      <c r="F80" s="2" t="s">
        <v>87</v>
      </c>
    </row>
    <row r="84" spans="5:8" x14ac:dyDescent="0.25">
      <c r="E84" s="7" t="s">
        <v>5</v>
      </c>
      <c r="F84" s="7" t="s">
        <v>46</v>
      </c>
      <c r="H84" s="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מצרפי נספח 2</vt:lpstr>
      <vt:lpstr>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2021-05-18T10:57:59Z</dcterms:created>
  <dcterms:modified xsi:type="dcterms:W3CDTF">2023-03-29T11:57:46Z</dcterms:modified>
</cp:coreProperties>
</file>