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3\Q4.2023\בינלאומי+רום\גל\"/>
    </mc:Choice>
  </mc:AlternateContent>
  <xr:revisionPtr revIDLastSave="0" documentId="13_ncr:1_{BBD0E166-B90B-4C14-BDD6-EDC8EFB7965F}" xr6:coauthVersionLast="36" xr6:coauthVersionMax="36" xr10:uidLastSave="{00000000-0000-0000-0000-000000000000}"/>
  <bookViews>
    <workbookView xWindow="0" yWindow="0" windowWidth="19170" windowHeight="6900" xr2:uid="{00000000-000D-0000-FFFF-FFFF00000000}"/>
  </bookViews>
  <sheets>
    <sheet name="נספח 1" sheetId="4" r:id="rId1"/>
    <sheet name="מצרפי נספח 2" sheetId="2" r:id="rId2"/>
    <sheet name="מצרפי נספח 3" sheetId="3" r:id="rId3"/>
  </sheets>
  <calcPr calcId="191029"/>
</workbook>
</file>

<file path=xl/calcChain.xml><?xml version="1.0" encoding="utf-8"?>
<calcChain xmlns="http://schemas.openxmlformats.org/spreadsheetml/2006/main">
  <c r="D22" i="2" l="1"/>
  <c r="B52" i="4" l="1"/>
  <c r="D55" i="3"/>
  <c r="B28" i="4" l="1"/>
  <c r="F28" i="4"/>
  <c r="J28" i="4"/>
  <c r="D86" i="3" l="1"/>
  <c r="B37" i="4" l="1"/>
  <c r="J49" i="4" l="1"/>
  <c r="J50" i="4" s="1"/>
  <c r="F49" i="4"/>
  <c r="F50" i="4" s="1"/>
  <c r="N24" i="4" l="1"/>
  <c r="N25" i="4"/>
  <c r="N45" i="4" l="1"/>
  <c r="D37" i="2" s="1"/>
  <c r="N47" i="4" l="1"/>
  <c r="B49" i="4" l="1"/>
  <c r="B50" i="4" s="1"/>
  <c r="D87" i="3" l="1"/>
  <c r="D16" i="2" l="1"/>
  <c r="D67" i="3" l="1"/>
  <c r="N11" i="4" l="1"/>
  <c r="N29" i="4" l="1"/>
  <c r="F37" i="4" l="1"/>
  <c r="F52" i="4" s="1"/>
  <c r="J37" i="4" l="1"/>
  <c r="J52" i="4" s="1"/>
  <c r="D36" i="2" l="1"/>
  <c r="N10" i="4"/>
  <c r="D88" i="3" l="1"/>
  <c r="N37" i="4"/>
  <c r="N52" i="4" s="1"/>
  <c r="N35" i="4"/>
  <c r="N34" i="4"/>
  <c r="N31" i="4"/>
  <c r="N28" i="4"/>
  <c r="N49" i="4" s="1"/>
  <c r="N50" i="4" s="1"/>
  <c r="N27" i="4"/>
  <c r="N26" i="4"/>
  <c r="N21" i="4"/>
  <c r="N20" i="4"/>
  <c r="N19" i="4"/>
  <c r="N15" i="4"/>
  <c r="N14" i="4"/>
</calcChain>
</file>

<file path=xl/sharedStrings.xml><?xml version="1.0" encoding="utf-8"?>
<sst xmlns="http://schemas.openxmlformats.org/spreadsheetml/2006/main" count="657" uniqueCount="164">
  <si>
    <t>גל גמל לבני 50 עד 60</t>
  </si>
  <si>
    <t>547</t>
  </si>
  <si>
    <t>מספר אישור אוצר</t>
  </si>
  <si>
    <t>0</t>
  </si>
  <si>
    <t xml:space="preserve">נספח 1 </t>
  </si>
  <si>
    <t/>
  </si>
  <si>
    <t>תאריך נכונות דו"ח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</si>
  <si>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</si>
  <si>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</si>
  <si>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</si>
  <si>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</si>
  <si>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</si>
  <si>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</si>
  <si>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</si>
  <si>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</si>
  <si>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</si>
  <si>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</si>
  <si>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</si>
  <si>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</si>
  <si>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</si>
  <si>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</si>
  <si>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</si>
  <si>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</si>
  <si>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</si>
  <si>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</si>
  <si>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</si>
  <si>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</si>
  <si>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</si>
  <si>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</si>
  <si>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</si>
  <si>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</si>
  <si>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</si>
  <si>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</si>
  <si>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</si>
  <si>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</si>
  <si>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</si>
  <si>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</si>
  <si>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</si>
  <si>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</si>
  <si>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</si>
  <si>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</si>
  <si>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</si>
  <si>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</si>
  <si>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</si>
  <si>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</si>
  <si>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</si>
  <si>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2021-05-18</t>
  </si>
  <si>
    <t>13:57:59</t>
  </si>
  <si>
    <t>נספח 2</t>
  </si>
  <si>
    <t>לתקופה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</si>
  <si>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</si>
  <si>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</si>
  <si>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</si>
  <si>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</si>
  <si>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</si>
  <si>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</si>
  <si>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</si>
  <si>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</si>
  <si>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</si>
  <si>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</si>
  <si>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</si>
  <si>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</si>
  <si>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</si>
  <si>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</si>
  <si>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</si>
  <si>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</si>
  <si>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</si>
  <si>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</si>
  <si>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</si>
  <si>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</si>
  <si>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</si>
  <si>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</si>
  <si>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אלקטרה נדלן 2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</si>
  <si>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</si>
  <si>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</si>
  <si>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</si>
  <si>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</si>
  <si>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</si>
  <si>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</si>
  <si>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</si>
  <si>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</si>
  <si>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</si>
  <si>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</si>
  <si>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</si>
  <si>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</si>
  <si>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סך הכל עמלות ניהול חיצוני</t>
  </si>
  <si>
    <t>סך נכסים לסוף שנה קודמת</t>
  </si>
  <si>
    <t>גל גמל לבני 50 ומטה</t>
  </si>
  <si>
    <t>6271</t>
  </si>
  <si>
    <t>7242</t>
  </si>
  <si>
    <t>קידוד קופה</t>
  </si>
  <si>
    <t>512711409-00000000000637-7242-000</t>
  </si>
  <si>
    <t>6031</t>
  </si>
  <si>
    <t>7243</t>
  </si>
  <si>
    <t>512711409-00000000000637-7243-000</t>
  </si>
  <si>
    <t>גל גמל לבני 60 ומעלה</t>
  </si>
  <si>
    <t>6151</t>
  </si>
  <si>
    <t>7244</t>
  </si>
  <si>
    <t>512711409-00000000000637-7244-000</t>
  </si>
  <si>
    <t>גל גמל מצרפי</t>
  </si>
  <si>
    <t>הבינלאומי</t>
  </si>
  <si>
    <t>סך תשלומים בגין השקעה בתעודות סל</t>
  </si>
  <si>
    <t>קסם קרנות נאמנות בע"מ</t>
  </si>
  <si>
    <t>LYXOR</t>
  </si>
  <si>
    <t>VANGUARD GROUP</t>
  </si>
  <si>
    <t>WISDOMTREE</t>
  </si>
  <si>
    <t>מיטב</t>
  </si>
  <si>
    <t>קרן השקעה ישראלית</t>
  </si>
  <si>
    <t>יסודות 2</t>
  </si>
  <si>
    <t xml:space="preserve">KLIRMARK III </t>
  </si>
  <si>
    <t>פימי 6 אופורטוניטי ישראל FIMI</t>
  </si>
  <si>
    <t xml:space="preserve">Windin` Capital Fund LP </t>
  </si>
  <si>
    <t xml:space="preserve">תשתיות ישראל 4 </t>
  </si>
  <si>
    <t>קרן השקעה חוץ</t>
  </si>
  <si>
    <t xml:space="preserve">אייפקס מדיום ישראל </t>
  </si>
  <si>
    <t xml:space="preserve">Forma Fund </t>
  </si>
  <si>
    <t>BLUE ATLANTIC PARTNERS II</t>
  </si>
  <si>
    <t xml:space="preserve">FORTTISSIMO V </t>
  </si>
  <si>
    <t xml:space="preserve">Hamilton Lane CI IV </t>
  </si>
  <si>
    <t xml:space="preserve">MV SENIOR 2 </t>
  </si>
  <si>
    <t xml:space="preserve">BLUE ATLANTIC PARTNERS III </t>
  </si>
  <si>
    <t xml:space="preserve">פנתיאון אקסס </t>
  </si>
  <si>
    <t>Levine Leichtman VI</t>
  </si>
  <si>
    <t>BLUE ATLANTIC PARTNERS</t>
  </si>
  <si>
    <t xml:space="preserve">ALTO FUND III </t>
  </si>
  <si>
    <t>MONETA CAPITAL</t>
  </si>
  <si>
    <t>MV SUBORDINATED V</t>
  </si>
  <si>
    <t>ALTO FUND 2</t>
  </si>
  <si>
    <t>SKY 4</t>
  </si>
  <si>
    <t xml:space="preserve">Vintage V access  </t>
  </si>
  <si>
    <t>פנתיאון 5</t>
  </si>
  <si>
    <t>STEAT STREET</t>
  </si>
  <si>
    <t>INVESCO POWER SHARES</t>
  </si>
  <si>
    <t>KRANESHARS FUNDS</t>
  </si>
  <si>
    <t>איביאי טכ עילית</t>
  </si>
  <si>
    <t>הראל קרנות נאמנות בע"מ</t>
  </si>
  <si>
    <t>DE1 סוף רבעון</t>
  </si>
  <si>
    <t>AVENUE 3</t>
  </si>
  <si>
    <t>Direct Lending Fund III</t>
  </si>
  <si>
    <t xml:space="preserve">ICG Europe VII </t>
  </si>
  <si>
    <t xml:space="preserve">ICG NORTH AMEIRCA </t>
  </si>
  <si>
    <t>מגדל קרנות נאמנות בע"מ</t>
  </si>
  <si>
    <t>פסגות קרנות נאמנות בע"מ</t>
  </si>
  <si>
    <t>SOURCE INVESTMENT MANAGEMENT</t>
  </si>
  <si>
    <t>רוטשילד נדלן אדריס</t>
  </si>
  <si>
    <t>Alpha Opportunities</t>
  </si>
  <si>
    <t>IBI CCF</t>
  </si>
  <si>
    <t>Noked Bonds</t>
  </si>
  <si>
    <t>Noked Equity</t>
  </si>
  <si>
    <t>Noked Opportunity</t>
  </si>
  <si>
    <t>TULIP</t>
  </si>
  <si>
    <t>COMRIT</t>
  </si>
  <si>
    <t xml:space="preserve">IBI SBL </t>
  </si>
  <si>
    <t>PGIF IV Feeder (Luxembourg) SCSp</t>
  </si>
  <si>
    <t>ISHARES</t>
  </si>
  <si>
    <t>אחרים</t>
  </si>
  <si>
    <t>KLIRMARK IV</t>
  </si>
  <si>
    <t>בינלאומי</t>
  </si>
  <si>
    <t>MARKET VECTORS ETF</t>
  </si>
  <si>
    <t>AMUNDI</t>
  </si>
  <si>
    <t>Fortissimo Capital Fund VI</t>
  </si>
  <si>
    <t>IBI EVO  מלונאות</t>
  </si>
  <si>
    <t>DataCom, LP</t>
  </si>
  <si>
    <t>Pantheon Global Secondary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</si>
</sst>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 wrapText="1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4" fontId="0" fillId="0" borderId="0" xfId="0" applyNumberFormat="1"/>
    <xf numFmtId="10" fontId="0" fillId="0" borderId="0" xfId="2" applyNumberFormat="1" applyFont="1"/>
    <xf numFmtId="4" fontId="10" fillId="0" borderId="0" xfId="0" applyNumberFormat="1" applyFont="1" applyFill="1"/>
    <xf numFmtId="43" fontId="0" fillId="0" borderId="0" xfId="1" applyFont="1"/>
    <xf numFmtId="0" fontId="3" fillId="0" borderId="0" xfId="0" applyFont="1" applyFill="1" applyAlignment="1">
      <alignment horizontal="right" wrapText="1"/>
    </xf>
    <xf numFmtId="0" fontId="0" fillId="0" borderId="0" xfId="0" applyFill="1"/>
    <xf numFmtId="0" fontId="1" fillId="0" borderId="0" xfId="0" applyFont="1" applyFill="1" applyAlignment="1">
      <alignment horizontal="right" wrapText="1"/>
    </xf>
    <xf numFmtId="14" fontId="7" fillId="6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4" fontId="1" fillId="5" borderId="0" xfId="0" applyNumberFormat="1" applyFont="1" applyFill="1" applyAlignment="1">
      <alignment horizontal="right" wrapText="1"/>
    </xf>
    <xf numFmtId="43" fontId="5" fillId="5" borderId="0" xfId="1" applyFont="1" applyFill="1" applyAlignment="1">
      <alignment horizontal="right" wrapText="1"/>
    </xf>
    <xf numFmtId="43" fontId="0" fillId="0" borderId="0" xfId="0" applyNumberFormat="1"/>
    <xf numFmtId="12" fontId="0" fillId="0" borderId="0" xfId="0" applyNumberFormat="1"/>
  </cellXfs>
  <cellStyles count="4">
    <cellStyle name="Comma" xfId="1" builtinId="3"/>
    <cellStyle name="Normal" xfId="0" builtinId="0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Q58"/>
  <sheetViews>
    <sheetView tabSelected="1" zoomScale="85" zoomScaleNormal="85" workbookViewId="0"/>
  </sheetViews>
  <sheetFormatPr defaultColWidth="18.42578125" defaultRowHeight="15" x14ac:dyDescent="0.25"/>
  <cols>
    <col min="3" max="3" width="63.5703125" customWidth="1"/>
    <col min="7" max="7" width="56.42578125" customWidth="1"/>
    <col min="11" max="11" width="48" customWidth="1"/>
    <col min="15" max="15" width="48" customWidth="1"/>
  </cols>
  <sheetData>
    <row r="1" spans="1:16" x14ac:dyDescent="0.25">
      <c r="B1" s="14"/>
      <c r="J1" s="14"/>
    </row>
    <row r="2" spans="1:16" x14ac:dyDescent="0.25">
      <c r="C2" s="7" t="s">
        <v>87</v>
      </c>
      <c r="D2" s="7" t="s">
        <v>88</v>
      </c>
      <c r="G2" s="7" t="s">
        <v>95</v>
      </c>
      <c r="H2" s="7" t="s">
        <v>96</v>
      </c>
      <c r="K2" s="7" t="s">
        <v>0</v>
      </c>
      <c r="L2" s="7" t="s">
        <v>92</v>
      </c>
      <c r="O2" s="7" t="s">
        <v>99</v>
      </c>
      <c r="P2" s="7" t="s">
        <v>1</v>
      </c>
    </row>
    <row r="3" spans="1:16" x14ac:dyDescent="0.25">
      <c r="C3" s="7" t="s">
        <v>2</v>
      </c>
      <c r="D3" s="7" t="s">
        <v>89</v>
      </c>
      <c r="G3" s="7" t="s">
        <v>2</v>
      </c>
      <c r="H3" s="7" t="s">
        <v>97</v>
      </c>
      <c r="K3" s="7" t="s">
        <v>2</v>
      </c>
      <c r="L3" s="7" t="s">
        <v>93</v>
      </c>
      <c r="O3" s="7" t="s">
        <v>2</v>
      </c>
      <c r="P3" s="7" t="s">
        <v>3</v>
      </c>
    </row>
    <row r="4" spans="1:16" x14ac:dyDescent="0.25">
      <c r="C4" s="7" t="s">
        <v>4</v>
      </c>
      <c r="D4" s="7" t="s">
        <v>5</v>
      </c>
      <c r="G4" s="7" t="s">
        <v>4</v>
      </c>
      <c r="H4" s="7" t="s">
        <v>5</v>
      </c>
      <c r="K4" s="7" t="s">
        <v>4</v>
      </c>
      <c r="L4" s="7" t="s">
        <v>5</v>
      </c>
      <c r="O4" s="7" t="s">
        <v>4</v>
      </c>
      <c r="P4" s="7" t="s">
        <v>5</v>
      </c>
    </row>
    <row r="5" spans="1:16" x14ac:dyDescent="0.25">
      <c r="C5" s="7" t="s">
        <v>6</v>
      </c>
      <c r="D5" s="21">
        <v>45291</v>
      </c>
      <c r="G5" s="7" t="s">
        <v>6</v>
      </c>
      <c r="H5" s="21">
        <v>45291</v>
      </c>
      <c r="K5" s="7" t="s">
        <v>6</v>
      </c>
      <c r="L5" s="21">
        <v>45291</v>
      </c>
      <c r="O5" s="7" t="s">
        <v>6</v>
      </c>
      <c r="P5" s="21">
        <v>45291</v>
      </c>
    </row>
    <row r="6" spans="1:16" x14ac:dyDescent="0.25">
      <c r="C6" s="7" t="s">
        <v>90</v>
      </c>
      <c r="D6" s="7" t="s">
        <v>91</v>
      </c>
      <c r="G6" s="7" t="s">
        <v>90</v>
      </c>
      <c r="H6" s="7" t="s">
        <v>98</v>
      </c>
      <c r="K6" s="7" t="s">
        <v>90</v>
      </c>
      <c r="L6" s="7" t="s">
        <v>94</v>
      </c>
      <c r="O6" s="7"/>
      <c r="P6" s="7"/>
    </row>
    <row r="7" spans="1:16" ht="22.5" x14ac:dyDescent="0.25">
      <c r="B7" s="22">
        <v>45291</v>
      </c>
      <c r="C7" s="1" t="s">
        <v>7</v>
      </c>
      <c r="D7" s="1" t="s">
        <v>5</v>
      </c>
      <c r="F7" s="22">
        <v>45291</v>
      </c>
      <c r="G7" s="1" t="s">
        <v>7</v>
      </c>
      <c r="H7" s="1" t="s">
        <v>5</v>
      </c>
      <c r="J7" s="22">
        <v>45291</v>
      </c>
      <c r="K7" s="1" t="s">
        <v>7</v>
      </c>
      <c r="L7" s="1" t="s">
        <v>5</v>
      </c>
      <c r="N7" s="22">
        <v>45291</v>
      </c>
      <c r="O7" s="1" t="s">
        <v>7</v>
      </c>
      <c r="P7" s="1" t="s">
        <v>5</v>
      </c>
    </row>
    <row r="8" spans="1:16" x14ac:dyDescent="0.25">
      <c r="B8" s="1" t="s">
        <v>8</v>
      </c>
      <c r="C8" s="1" t="s">
        <v>5</v>
      </c>
      <c r="D8" s="1" t="s">
        <v>5</v>
      </c>
      <c r="F8" s="1" t="s">
        <v>8</v>
      </c>
      <c r="G8" s="1" t="s">
        <v>5</v>
      </c>
      <c r="H8" s="1" t="s">
        <v>5</v>
      </c>
      <c r="J8" s="1" t="s">
        <v>8</v>
      </c>
      <c r="K8" s="1" t="s">
        <v>5</v>
      </c>
      <c r="L8" s="1" t="s">
        <v>5</v>
      </c>
      <c r="N8" s="1" t="s">
        <v>8</v>
      </c>
      <c r="O8" s="1" t="s">
        <v>5</v>
      </c>
      <c r="P8" s="1" t="s">
        <v>5</v>
      </c>
    </row>
    <row r="9" spans="1:16" x14ac:dyDescent="0.25">
      <c r="A9" s="14"/>
      <c r="B9" s="9" t="s">
        <v>5</v>
      </c>
      <c r="C9" s="9" t="s">
        <v>9</v>
      </c>
      <c r="D9" s="9" t="s">
        <v>10</v>
      </c>
      <c r="F9" s="9"/>
      <c r="G9" s="9" t="s">
        <v>9</v>
      </c>
      <c r="H9" s="9" t="s">
        <v>10</v>
      </c>
      <c r="J9" s="9" t="s">
        <v>5</v>
      </c>
      <c r="K9" s="9" t="s">
        <v>9</v>
      </c>
      <c r="L9" s="9" t="s">
        <v>10</v>
      </c>
      <c r="N9" s="2" t="s">
        <v>5</v>
      </c>
      <c r="O9" s="9" t="s">
        <v>9</v>
      </c>
      <c r="P9" s="2" t="s">
        <v>10</v>
      </c>
    </row>
    <row r="10" spans="1:16" x14ac:dyDescent="0.25">
      <c r="A10" s="14"/>
      <c r="B10" s="10">
        <v>0.5</v>
      </c>
      <c r="C10" s="11" t="s">
        <v>11</v>
      </c>
      <c r="D10" s="11" t="s">
        <v>5</v>
      </c>
      <c r="F10" s="10">
        <v>0.15</v>
      </c>
      <c r="G10" s="11" t="s">
        <v>11</v>
      </c>
      <c r="H10" s="11" t="s">
        <v>5</v>
      </c>
      <c r="J10" s="10">
        <v>46.9</v>
      </c>
      <c r="K10" s="11" t="s">
        <v>11</v>
      </c>
      <c r="L10" s="11" t="s">
        <v>5</v>
      </c>
      <c r="M10" s="14"/>
      <c r="N10" s="4">
        <f>+F10+B10+J10</f>
        <v>47.55</v>
      </c>
      <c r="O10" s="11" t="s">
        <v>11</v>
      </c>
      <c r="P10" s="3" t="s">
        <v>5</v>
      </c>
    </row>
    <row r="11" spans="1:16" x14ac:dyDescent="0.25">
      <c r="B11" s="10">
        <v>81.256320000000002</v>
      </c>
      <c r="C11" s="11" t="s">
        <v>12</v>
      </c>
      <c r="D11" s="11" t="s">
        <v>5</v>
      </c>
      <c r="F11" s="10">
        <v>7.7</v>
      </c>
      <c r="G11" s="11" t="s">
        <v>12</v>
      </c>
      <c r="H11" s="11" t="s">
        <v>5</v>
      </c>
      <c r="I11" s="14"/>
      <c r="J11" s="10">
        <v>1238.5367899999999</v>
      </c>
      <c r="K11" s="11" t="s">
        <v>12</v>
      </c>
      <c r="L11" s="11" t="s">
        <v>5</v>
      </c>
      <c r="N11" s="4">
        <f>+F11+B11+J11</f>
        <v>1327.4931099999999</v>
      </c>
      <c r="O11" s="11" t="s">
        <v>12</v>
      </c>
      <c r="P11" s="3" t="s">
        <v>5</v>
      </c>
    </row>
    <row r="12" spans="1:16" x14ac:dyDescent="0.25">
      <c r="B12" s="23"/>
      <c r="C12" s="12" t="s">
        <v>5</v>
      </c>
      <c r="D12" s="12" t="s">
        <v>5</v>
      </c>
      <c r="F12" s="12" t="s">
        <v>5</v>
      </c>
      <c r="G12" s="12" t="s">
        <v>5</v>
      </c>
      <c r="H12" s="12" t="s">
        <v>5</v>
      </c>
      <c r="I12" s="14"/>
      <c r="J12" s="23"/>
      <c r="K12" s="12" t="s">
        <v>5</v>
      </c>
      <c r="L12" s="12" t="s">
        <v>5</v>
      </c>
      <c r="N12" s="5" t="s">
        <v>5</v>
      </c>
      <c r="O12" s="12" t="s">
        <v>5</v>
      </c>
      <c r="P12" s="5" t="s">
        <v>5</v>
      </c>
    </row>
    <row r="13" spans="1:16" x14ac:dyDescent="0.25">
      <c r="A13" s="14"/>
      <c r="B13" s="9" t="s">
        <v>5</v>
      </c>
      <c r="C13" s="9" t="s">
        <v>13</v>
      </c>
      <c r="D13" s="9" t="s">
        <v>14</v>
      </c>
      <c r="F13" s="9" t="s">
        <v>5</v>
      </c>
      <c r="G13" s="9" t="s">
        <v>13</v>
      </c>
      <c r="H13" s="9" t="s">
        <v>14</v>
      </c>
      <c r="I13" s="14"/>
      <c r="J13" s="9" t="s">
        <v>5</v>
      </c>
      <c r="K13" s="9" t="s">
        <v>13</v>
      </c>
      <c r="L13" s="9" t="s">
        <v>14</v>
      </c>
      <c r="N13" s="2" t="s">
        <v>5</v>
      </c>
      <c r="O13" s="9" t="s">
        <v>13</v>
      </c>
      <c r="P13" s="2" t="s">
        <v>14</v>
      </c>
    </row>
    <row r="14" spans="1:16" x14ac:dyDescent="0.25">
      <c r="A14" s="14"/>
      <c r="B14" s="10">
        <v>0</v>
      </c>
      <c r="C14" s="11" t="s">
        <v>15</v>
      </c>
      <c r="D14" s="11" t="s">
        <v>5</v>
      </c>
      <c r="F14" s="10">
        <v>0</v>
      </c>
      <c r="G14" s="11" t="s">
        <v>15</v>
      </c>
      <c r="H14" s="11" t="s">
        <v>5</v>
      </c>
      <c r="J14" s="10">
        <v>0</v>
      </c>
      <c r="K14" s="11" t="s">
        <v>15</v>
      </c>
      <c r="L14" s="11" t="s">
        <v>5</v>
      </c>
      <c r="N14" s="4">
        <f>+F14+B14+J14</f>
        <v>0</v>
      </c>
      <c r="O14" s="11" t="s">
        <v>15</v>
      </c>
      <c r="P14" s="3" t="s">
        <v>5</v>
      </c>
    </row>
    <row r="15" spans="1:16" x14ac:dyDescent="0.25">
      <c r="B15" s="10">
        <v>0</v>
      </c>
      <c r="C15" s="11" t="s">
        <v>16</v>
      </c>
      <c r="D15" s="11" t="s">
        <v>5</v>
      </c>
      <c r="F15" s="10">
        <v>0</v>
      </c>
      <c r="G15" s="11" t="s">
        <v>16</v>
      </c>
      <c r="H15" s="11" t="s">
        <v>5</v>
      </c>
      <c r="J15" s="10">
        <v>0</v>
      </c>
      <c r="K15" s="11" t="s">
        <v>16</v>
      </c>
      <c r="L15" s="11" t="s">
        <v>5</v>
      </c>
      <c r="N15" s="4">
        <f>+F15+B15+J15</f>
        <v>0</v>
      </c>
      <c r="O15" s="11" t="s">
        <v>16</v>
      </c>
      <c r="P15" s="3" t="s">
        <v>5</v>
      </c>
    </row>
    <row r="16" spans="1:16" x14ac:dyDescent="0.25">
      <c r="B16" s="12" t="s">
        <v>5</v>
      </c>
      <c r="C16" s="12" t="s">
        <v>5</v>
      </c>
      <c r="D16" s="12" t="s">
        <v>5</v>
      </c>
      <c r="F16" s="12" t="s">
        <v>5</v>
      </c>
      <c r="G16" s="12" t="s">
        <v>5</v>
      </c>
      <c r="H16" s="12" t="s">
        <v>5</v>
      </c>
      <c r="J16" s="12" t="s">
        <v>5</v>
      </c>
      <c r="K16" s="12" t="s">
        <v>5</v>
      </c>
      <c r="L16" s="12" t="s">
        <v>5</v>
      </c>
      <c r="N16" s="5" t="s">
        <v>5</v>
      </c>
      <c r="O16" s="12" t="s">
        <v>5</v>
      </c>
      <c r="P16" s="5" t="s">
        <v>5</v>
      </c>
    </row>
    <row r="17" spans="1:17" x14ac:dyDescent="0.25">
      <c r="B17" s="9" t="s">
        <v>5</v>
      </c>
      <c r="C17" s="9" t="s">
        <v>17</v>
      </c>
      <c r="D17" s="9" t="s">
        <v>18</v>
      </c>
      <c r="F17" s="9" t="s">
        <v>5</v>
      </c>
      <c r="G17" s="9" t="s">
        <v>17</v>
      </c>
      <c r="H17" s="9" t="s">
        <v>18</v>
      </c>
      <c r="J17" s="9" t="s">
        <v>5</v>
      </c>
      <c r="K17" s="9" t="s">
        <v>17</v>
      </c>
      <c r="L17" s="9" t="s">
        <v>18</v>
      </c>
      <c r="N17" s="2" t="s">
        <v>5</v>
      </c>
      <c r="O17" s="9" t="s">
        <v>17</v>
      </c>
      <c r="P17" s="2" t="s">
        <v>18</v>
      </c>
    </row>
    <row r="18" spans="1:17" x14ac:dyDescent="0.25">
      <c r="A18" s="14"/>
      <c r="B18" s="11" t="s">
        <v>5</v>
      </c>
      <c r="C18" s="11" t="s">
        <v>19</v>
      </c>
      <c r="D18" s="11" t="s">
        <v>5</v>
      </c>
      <c r="F18" s="11" t="s">
        <v>5</v>
      </c>
      <c r="G18" s="11" t="s">
        <v>19</v>
      </c>
      <c r="H18" s="11" t="s">
        <v>5</v>
      </c>
      <c r="J18" s="11" t="s">
        <v>5</v>
      </c>
      <c r="K18" s="11" t="s">
        <v>19</v>
      </c>
      <c r="L18" s="11" t="s">
        <v>5</v>
      </c>
      <c r="N18" s="3" t="s">
        <v>5</v>
      </c>
      <c r="O18" s="11" t="s">
        <v>19</v>
      </c>
      <c r="P18" s="3" t="s">
        <v>5</v>
      </c>
    </row>
    <row r="19" spans="1:17" x14ac:dyDescent="0.25">
      <c r="A19" s="14"/>
      <c r="B19" s="10">
        <v>0</v>
      </c>
      <c r="C19" s="11" t="s">
        <v>20</v>
      </c>
      <c r="D19" s="11" t="s">
        <v>5</v>
      </c>
      <c r="F19" s="10">
        <v>0</v>
      </c>
      <c r="G19" s="11" t="s">
        <v>20</v>
      </c>
      <c r="H19" s="11" t="s">
        <v>5</v>
      </c>
      <c r="J19" s="10">
        <v>3.67</v>
      </c>
      <c r="K19" s="11" t="s">
        <v>20</v>
      </c>
      <c r="L19" s="11" t="s">
        <v>5</v>
      </c>
      <c r="N19" s="4">
        <f>+F19+B19+J19</f>
        <v>3.67</v>
      </c>
      <c r="O19" s="11" t="s">
        <v>20</v>
      </c>
      <c r="P19" s="3" t="s">
        <v>5</v>
      </c>
    </row>
    <row r="20" spans="1:17" x14ac:dyDescent="0.25">
      <c r="A20" s="14"/>
      <c r="B20" s="10">
        <v>0</v>
      </c>
      <c r="C20" s="11" t="s">
        <v>21</v>
      </c>
      <c r="D20" s="11" t="s">
        <v>5</v>
      </c>
      <c r="F20" s="10">
        <v>0</v>
      </c>
      <c r="G20" s="11" t="s">
        <v>21</v>
      </c>
      <c r="H20" s="11" t="s">
        <v>5</v>
      </c>
      <c r="J20" s="10">
        <v>0</v>
      </c>
      <c r="K20" s="11" t="s">
        <v>21</v>
      </c>
      <c r="L20" s="11" t="s">
        <v>5</v>
      </c>
      <c r="N20" s="4">
        <f>+F20+B20+J20</f>
        <v>0</v>
      </c>
      <c r="O20" s="11" t="s">
        <v>21</v>
      </c>
      <c r="P20" s="3" t="s">
        <v>5</v>
      </c>
    </row>
    <row r="21" spans="1:17" x14ac:dyDescent="0.25">
      <c r="B21" s="10">
        <v>0</v>
      </c>
      <c r="C21" s="11" t="s">
        <v>22</v>
      </c>
      <c r="D21" s="11" t="s">
        <v>5</v>
      </c>
      <c r="F21" s="10">
        <v>0</v>
      </c>
      <c r="G21" s="11" t="s">
        <v>22</v>
      </c>
      <c r="H21" s="11" t="s">
        <v>5</v>
      </c>
      <c r="J21" s="10">
        <v>0</v>
      </c>
      <c r="K21" s="11" t="s">
        <v>22</v>
      </c>
      <c r="L21" s="11" t="s">
        <v>5</v>
      </c>
      <c r="N21" s="4">
        <f>+F21+B21+J21</f>
        <v>0</v>
      </c>
      <c r="O21" s="11" t="s">
        <v>22</v>
      </c>
      <c r="P21" s="3" t="s">
        <v>5</v>
      </c>
    </row>
    <row r="22" spans="1:17" x14ac:dyDescent="0.25">
      <c r="B22" s="12" t="s">
        <v>5</v>
      </c>
      <c r="C22" s="12" t="s">
        <v>5</v>
      </c>
      <c r="D22" s="12" t="s">
        <v>5</v>
      </c>
      <c r="F22" s="12" t="s">
        <v>5</v>
      </c>
      <c r="G22" s="12" t="s">
        <v>5</v>
      </c>
      <c r="H22" s="12" t="s">
        <v>5</v>
      </c>
      <c r="J22" s="12" t="s">
        <v>5</v>
      </c>
      <c r="K22" s="12" t="s">
        <v>5</v>
      </c>
      <c r="L22" s="12" t="s">
        <v>5</v>
      </c>
      <c r="N22" s="5" t="s">
        <v>5</v>
      </c>
      <c r="O22" s="12" t="s">
        <v>5</v>
      </c>
      <c r="P22" s="5" t="s">
        <v>5</v>
      </c>
    </row>
    <row r="23" spans="1:17" x14ac:dyDescent="0.25">
      <c r="A23" s="14"/>
      <c r="B23" s="9" t="s">
        <v>5</v>
      </c>
      <c r="C23" s="9" t="s">
        <v>23</v>
      </c>
      <c r="D23" s="9" t="s">
        <v>24</v>
      </c>
      <c r="F23" s="9" t="s">
        <v>5</v>
      </c>
      <c r="G23" s="9" t="s">
        <v>23</v>
      </c>
      <c r="H23" s="9" t="s">
        <v>24</v>
      </c>
      <c r="J23" s="9" t="s">
        <v>5</v>
      </c>
      <c r="K23" s="9" t="s">
        <v>23</v>
      </c>
      <c r="L23" s="9" t="s">
        <v>24</v>
      </c>
      <c r="N23" s="2" t="s">
        <v>5</v>
      </c>
      <c r="O23" s="9" t="s">
        <v>23</v>
      </c>
      <c r="P23" s="2" t="s">
        <v>24</v>
      </c>
    </row>
    <row r="24" spans="1:17" ht="22.5" x14ac:dyDescent="0.25">
      <c r="A24" s="14"/>
      <c r="B24" s="10">
        <v>0</v>
      </c>
      <c r="C24" s="11" t="s">
        <v>25</v>
      </c>
      <c r="D24" s="11" t="s">
        <v>5</v>
      </c>
      <c r="F24" s="10">
        <v>0</v>
      </c>
      <c r="G24" s="11" t="s">
        <v>25</v>
      </c>
      <c r="H24" s="11" t="s">
        <v>5</v>
      </c>
      <c r="J24" s="10">
        <v>2185.8248409297171</v>
      </c>
      <c r="K24" s="11" t="s">
        <v>25</v>
      </c>
      <c r="L24" s="11" t="s">
        <v>5</v>
      </c>
      <c r="N24" s="4">
        <f t="shared" ref="N24:N31" si="0">+F24+B24+J24</f>
        <v>2185.8248409297171</v>
      </c>
      <c r="O24" s="11" t="s">
        <v>25</v>
      </c>
      <c r="P24" s="3" t="s">
        <v>5</v>
      </c>
      <c r="Q24" s="14"/>
    </row>
    <row r="25" spans="1:17" x14ac:dyDescent="0.25">
      <c r="A25" s="14"/>
      <c r="B25" s="10">
        <v>0</v>
      </c>
      <c r="C25" s="11" t="s">
        <v>26</v>
      </c>
      <c r="D25" s="11" t="s">
        <v>5</v>
      </c>
      <c r="F25" s="10">
        <v>0</v>
      </c>
      <c r="G25" s="11" t="s">
        <v>26</v>
      </c>
      <c r="H25" s="11" t="s">
        <v>5</v>
      </c>
      <c r="J25" s="10">
        <v>2190.6028495101214</v>
      </c>
      <c r="K25" s="11" t="s">
        <v>26</v>
      </c>
      <c r="L25" s="11" t="s">
        <v>5</v>
      </c>
      <c r="N25" s="4">
        <f t="shared" si="0"/>
        <v>2190.6028495101214</v>
      </c>
      <c r="O25" s="11" t="s">
        <v>26</v>
      </c>
      <c r="P25" s="3" t="s">
        <v>5</v>
      </c>
      <c r="Q25" s="14"/>
    </row>
    <row r="26" spans="1:17" x14ac:dyDescent="0.25">
      <c r="A26" s="14"/>
      <c r="B26" s="10">
        <v>0</v>
      </c>
      <c r="C26" s="11" t="s">
        <v>27</v>
      </c>
      <c r="D26" s="11" t="s">
        <v>5</v>
      </c>
      <c r="F26" s="10">
        <v>0</v>
      </c>
      <c r="G26" s="11" t="s">
        <v>27</v>
      </c>
      <c r="H26" s="11" t="s">
        <v>5</v>
      </c>
      <c r="I26" s="14"/>
      <c r="J26" s="10">
        <v>0</v>
      </c>
      <c r="K26" s="11" t="s">
        <v>27</v>
      </c>
      <c r="L26" s="11" t="s">
        <v>5</v>
      </c>
      <c r="N26" s="4">
        <f t="shared" si="0"/>
        <v>0</v>
      </c>
      <c r="O26" s="11" t="s">
        <v>27</v>
      </c>
      <c r="P26" s="3" t="s">
        <v>5</v>
      </c>
    </row>
    <row r="27" spans="1:17" x14ac:dyDescent="0.25">
      <c r="A27" s="14"/>
      <c r="B27" s="10">
        <v>0</v>
      </c>
      <c r="C27" s="11" t="s">
        <v>28</v>
      </c>
      <c r="D27" s="11" t="s">
        <v>5</v>
      </c>
      <c r="F27" s="10">
        <v>0</v>
      </c>
      <c r="G27" s="11" t="s">
        <v>28</v>
      </c>
      <c r="H27" s="11" t="s">
        <v>5</v>
      </c>
      <c r="I27" s="14"/>
      <c r="J27" s="10">
        <v>0</v>
      </c>
      <c r="K27" s="11" t="s">
        <v>28</v>
      </c>
      <c r="L27" s="11" t="s">
        <v>5</v>
      </c>
      <c r="N27" s="4">
        <f t="shared" si="0"/>
        <v>0</v>
      </c>
      <c r="O27" s="11" t="s">
        <v>28</v>
      </c>
      <c r="P27" s="3" t="s">
        <v>5</v>
      </c>
    </row>
    <row r="28" spans="1:17" x14ac:dyDescent="0.25">
      <c r="A28" s="14"/>
      <c r="B28" s="10">
        <f>0.35+0.25+0.09+0.1</f>
        <v>0.78999999999999992</v>
      </c>
      <c r="C28" s="11" t="s">
        <v>29</v>
      </c>
      <c r="D28" s="11" t="s">
        <v>5</v>
      </c>
      <c r="F28" s="10">
        <f>0.07+0.03+0.01</f>
        <v>0.11</v>
      </c>
      <c r="G28" s="11" t="s">
        <v>29</v>
      </c>
      <c r="H28" s="11" t="s">
        <v>5</v>
      </c>
      <c r="J28" s="10">
        <f>5.72+1.42+0.73+0.84</f>
        <v>8.7099999999999991</v>
      </c>
      <c r="K28" s="11" t="s">
        <v>29</v>
      </c>
      <c r="L28" s="11" t="s">
        <v>5</v>
      </c>
      <c r="N28" s="4">
        <f t="shared" si="0"/>
        <v>9.61</v>
      </c>
      <c r="O28" s="11" t="s">
        <v>29</v>
      </c>
      <c r="P28" s="3" t="s">
        <v>5</v>
      </c>
    </row>
    <row r="29" spans="1:17" x14ac:dyDescent="0.25">
      <c r="A29" s="14"/>
      <c r="B29" s="10">
        <v>49.1</v>
      </c>
      <c r="C29" s="11" t="s">
        <v>30</v>
      </c>
      <c r="D29" s="11" t="s">
        <v>5</v>
      </c>
      <c r="F29" s="10">
        <v>2.11</v>
      </c>
      <c r="G29" s="11" t="s">
        <v>30</v>
      </c>
      <c r="H29" s="11" t="s">
        <v>5</v>
      </c>
      <c r="I29" s="14"/>
      <c r="J29" s="10">
        <v>914.06</v>
      </c>
      <c r="K29" s="11" t="s">
        <v>30</v>
      </c>
      <c r="L29" s="11" t="s">
        <v>5</v>
      </c>
      <c r="N29" s="4">
        <f>+F29+B29+J29</f>
        <v>965.27</v>
      </c>
      <c r="O29" s="11" t="s">
        <v>30</v>
      </c>
      <c r="P29" s="3" t="s">
        <v>5</v>
      </c>
    </row>
    <row r="30" spans="1:17" x14ac:dyDescent="0.25">
      <c r="A30" s="14"/>
      <c r="B30" s="10">
        <v>0</v>
      </c>
      <c r="C30" s="11" t="s">
        <v>31</v>
      </c>
      <c r="D30" s="11" t="s">
        <v>5</v>
      </c>
      <c r="F30" s="10">
        <v>0</v>
      </c>
      <c r="G30" s="11" t="s">
        <v>31</v>
      </c>
      <c r="H30" s="11" t="s">
        <v>5</v>
      </c>
      <c r="J30" s="10">
        <v>11.97</v>
      </c>
      <c r="K30" s="11" t="s">
        <v>31</v>
      </c>
      <c r="L30" s="11" t="s">
        <v>5</v>
      </c>
      <c r="N30" s="4">
        <v>13.11</v>
      </c>
      <c r="O30" s="11" t="s">
        <v>31</v>
      </c>
      <c r="P30" s="3" t="s">
        <v>5</v>
      </c>
    </row>
    <row r="31" spans="1:17" x14ac:dyDescent="0.25">
      <c r="A31" s="14"/>
      <c r="B31" s="10">
        <v>0</v>
      </c>
      <c r="C31" s="11" t="s">
        <v>32</v>
      </c>
      <c r="D31" s="11" t="s">
        <v>5</v>
      </c>
      <c r="F31" s="10">
        <v>0</v>
      </c>
      <c r="G31" s="11" t="s">
        <v>32</v>
      </c>
      <c r="H31" s="11" t="s">
        <v>5</v>
      </c>
      <c r="J31" s="10">
        <v>0</v>
      </c>
      <c r="K31" s="11" t="s">
        <v>32</v>
      </c>
      <c r="L31" s="11" t="s">
        <v>5</v>
      </c>
      <c r="N31" s="4">
        <f t="shared" si="0"/>
        <v>0</v>
      </c>
      <c r="O31" s="11" t="s">
        <v>32</v>
      </c>
      <c r="P31" s="3" t="s">
        <v>5</v>
      </c>
    </row>
    <row r="32" spans="1:17" x14ac:dyDescent="0.25">
      <c r="B32" s="12" t="s">
        <v>5</v>
      </c>
      <c r="C32" s="12" t="s">
        <v>5</v>
      </c>
      <c r="D32" s="12" t="s">
        <v>5</v>
      </c>
      <c r="F32" s="12" t="s">
        <v>5</v>
      </c>
      <c r="G32" s="12" t="s">
        <v>5</v>
      </c>
      <c r="H32" s="12" t="s">
        <v>5</v>
      </c>
      <c r="J32" s="12" t="s">
        <v>5</v>
      </c>
      <c r="K32" s="12" t="s">
        <v>5</v>
      </c>
      <c r="L32" s="12" t="s">
        <v>5</v>
      </c>
      <c r="N32" s="5" t="s">
        <v>5</v>
      </c>
      <c r="O32" s="12" t="s">
        <v>5</v>
      </c>
      <c r="P32" s="5" t="s">
        <v>5</v>
      </c>
    </row>
    <row r="33" spans="1:16" x14ac:dyDescent="0.25">
      <c r="A33" s="14"/>
      <c r="B33" s="9" t="s">
        <v>5</v>
      </c>
      <c r="C33" s="9" t="s">
        <v>33</v>
      </c>
      <c r="D33" s="9" t="s">
        <v>34</v>
      </c>
      <c r="F33" s="9" t="s">
        <v>5</v>
      </c>
      <c r="G33" s="9" t="s">
        <v>33</v>
      </c>
      <c r="H33" s="9" t="s">
        <v>34</v>
      </c>
      <c r="J33" s="9" t="s">
        <v>5</v>
      </c>
      <c r="K33" s="9" t="s">
        <v>33</v>
      </c>
      <c r="L33" s="9" t="s">
        <v>34</v>
      </c>
      <c r="N33" s="2" t="s">
        <v>5</v>
      </c>
      <c r="O33" s="9" t="s">
        <v>33</v>
      </c>
      <c r="P33" s="2" t="s">
        <v>34</v>
      </c>
    </row>
    <row r="34" spans="1:16" x14ac:dyDescent="0.25">
      <c r="A34" s="14"/>
      <c r="B34" s="10">
        <v>0</v>
      </c>
      <c r="C34" s="11" t="s">
        <v>35</v>
      </c>
      <c r="D34" s="11" t="s">
        <v>5</v>
      </c>
      <c r="F34" s="10">
        <v>0</v>
      </c>
      <c r="G34" s="11" t="s">
        <v>35</v>
      </c>
      <c r="H34" s="11" t="s">
        <v>5</v>
      </c>
      <c r="J34" s="10">
        <v>0</v>
      </c>
      <c r="K34" s="11" t="s">
        <v>35</v>
      </c>
      <c r="L34" s="11" t="s">
        <v>5</v>
      </c>
      <c r="N34" s="4">
        <f>+F34+B34+J34</f>
        <v>0</v>
      </c>
      <c r="O34" s="11" t="s">
        <v>35</v>
      </c>
      <c r="P34" s="3" t="s">
        <v>5</v>
      </c>
    </row>
    <row r="35" spans="1:16" x14ac:dyDescent="0.25">
      <c r="B35" s="10">
        <v>0</v>
      </c>
      <c r="C35" s="11" t="s">
        <v>36</v>
      </c>
      <c r="D35" s="11" t="s">
        <v>5</v>
      </c>
      <c r="F35" s="10">
        <v>0</v>
      </c>
      <c r="G35" s="11" t="s">
        <v>36</v>
      </c>
      <c r="H35" s="11" t="s">
        <v>5</v>
      </c>
      <c r="J35" s="10">
        <v>0</v>
      </c>
      <c r="K35" s="11" t="s">
        <v>36</v>
      </c>
      <c r="L35" s="11" t="s">
        <v>5</v>
      </c>
      <c r="N35" s="4">
        <f>+F35+B35+J35</f>
        <v>0</v>
      </c>
      <c r="O35" s="11" t="s">
        <v>36</v>
      </c>
      <c r="P35" s="3" t="s">
        <v>5</v>
      </c>
    </row>
    <row r="36" spans="1:16" x14ac:dyDescent="0.25">
      <c r="A36" s="14"/>
      <c r="B36" s="12" t="s">
        <v>5</v>
      </c>
      <c r="C36" s="12" t="s">
        <v>5</v>
      </c>
      <c r="D36" s="12" t="s">
        <v>5</v>
      </c>
      <c r="F36" s="12" t="s">
        <v>5</v>
      </c>
      <c r="G36" s="12" t="s">
        <v>5</v>
      </c>
      <c r="H36" s="12" t="s">
        <v>5</v>
      </c>
      <c r="J36" s="12" t="s">
        <v>5</v>
      </c>
      <c r="K36" s="12" t="s">
        <v>5</v>
      </c>
      <c r="L36" s="12" t="s">
        <v>5</v>
      </c>
      <c r="N36" s="5" t="s">
        <v>5</v>
      </c>
      <c r="O36" s="12" t="s">
        <v>5</v>
      </c>
      <c r="P36" s="5" t="s">
        <v>5</v>
      </c>
    </row>
    <row r="37" spans="1:16" x14ac:dyDescent="0.25">
      <c r="B37" s="13">
        <f>SUM(B10:B35)</f>
        <v>131.64632</v>
      </c>
      <c r="C37" s="9" t="s">
        <v>37</v>
      </c>
      <c r="D37" s="9" t="s">
        <v>38</v>
      </c>
      <c r="F37" s="13">
        <f>SUM(F10:F35)</f>
        <v>10.07</v>
      </c>
      <c r="G37" s="9" t="s">
        <v>37</v>
      </c>
      <c r="H37" s="9" t="s">
        <v>38</v>
      </c>
      <c r="J37" s="13">
        <f>SUM(J10:J35)</f>
        <v>6600.2744804398399</v>
      </c>
      <c r="K37" s="9" t="s">
        <v>37</v>
      </c>
      <c r="L37" s="9" t="s">
        <v>38</v>
      </c>
      <c r="N37" s="13">
        <f>+F37+B37+J37</f>
        <v>6741.9908004398403</v>
      </c>
      <c r="O37" s="9" t="s">
        <v>37</v>
      </c>
      <c r="P37" s="2" t="s">
        <v>38</v>
      </c>
    </row>
    <row r="38" spans="1:16" x14ac:dyDescent="0.25">
      <c r="B38" s="12" t="s">
        <v>5</v>
      </c>
      <c r="C38" s="12" t="s">
        <v>5</v>
      </c>
      <c r="D38" s="12" t="s">
        <v>5</v>
      </c>
      <c r="F38" s="12" t="s">
        <v>5</v>
      </c>
      <c r="G38" s="12" t="s">
        <v>5</v>
      </c>
      <c r="H38" s="12" t="s">
        <v>5</v>
      </c>
      <c r="J38" s="12" t="s">
        <v>5</v>
      </c>
      <c r="K38" s="12" t="s">
        <v>5</v>
      </c>
      <c r="L38" s="12" t="s">
        <v>5</v>
      </c>
      <c r="N38" s="5" t="s">
        <v>5</v>
      </c>
      <c r="O38" s="12" t="s">
        <v>5</v>
      </c>
      <c r="P38" s="5" t="s">
        <v>5</v>
      </c>
    </row>
    <row r="39" spans="1:16" x14ac:dyDescent="0.25">
      <c r="B39" s="9" t="s">
        <v>5</v>
      </c>
      <c r="C39" s="9" t="s">
        <v>39</v>
      </c>
      <c r="D39" s="9" t="s">
        <v>40</v>
      </c>
      <c r="F39" s="9" t="s">
        <v>5</v>
      </c>
      <c r="G39" s="9" t="s">
        <v>39</v>
      </c>
      <c r="H39" s="9" t="s">
        <v>40</v>
      </c>
      <c r="J39" s="9" t="s">
        <v>5</v>
      </c>
      <c r="K39" s="9" t="s">
        <v>39</v>
      </c>
      <c r="L39" s="9" t="s">
        <v>40</v>
      </c>
      <c r="N39" s="2" t="s">
        <v>5</v>
      </c>
      <c r="O39" s="9" t="s">
        <v>39</v>
      </c>
      <c r="P39" s="2" t="s">
        <v>40</v>
      </c>
    </row>
    <row r="40" spans="1:16" x14ac:dyDescent="0.25">
      <c r="A40" s="14"/>
      <c r="B40" s="11" t="s">
        <v>5</v>
      </c>
      <c r="C40" s="11" t="s">
        <v>41</v>
      </c>
      <c r="D40" s="11" t="s">
        <v>5</v>
      </c>
      <c r="F40" s="11" t="s">
        <v>5</v>
      </c>
      <c r="G40" s="11" t="s">
        <v>41</v>
      </c>
      <c r="H40" s="11" t="s">
        <v>5</v>
      </c>
      <c r="J40" s="11" t="s">
        <v>5</v>
      </c>
      <c r="K40" s="11" t="s">
        <v>41</v>
      </c>
      <c r="L40" s="11" t="s">
        <v>5</v>
      </c>
      <c r="N40" s="3" t="s">
        <v>5</v>
      </c>
      <c r="O40" s="11" t="s">
        <v>41</v>
      </c>
      <c r="P40" s="3" t="s">
        <v>5</v>
      </c>
    </row>
    <row r="41" spans="1:16" ht="22.5" x14ac:dyDescent="0.25">
      <c r="B41" s="10">
        <v>7.0000000000000007E-2</v>
      </c>
      <c r="C41" s="11" t="s">
        <v>42</v>
      </c>
      <c r="D41" s="11" t="s">
        <v>5</v>
      </c>
      <c r="F41" s="10">
        <v>0.02</v>
      </c>
      <c r="G41" s="11" t="s">
        <v>42</v>
      </c>
      <c r="H41" s="11" t="s">
        <v>5</v>
      </c>
      <c r="J41" s="10">
        <v>0.22</v>
      </c>
      <c r="K41" s="11" t="s">
        <v>42</v>
      </c>
      <c r="L41" s="11" t="s">
        <v>5</v>
      </c>
      <c r="N41" s="4">
        <v>0.21</v>
      </c>
      <c r="O41" s="11" t="s">
        <v>42</v>
      </c>
      <c r="P41" s="3" t="s">
        <v>5</v>
      </c>
    </row>
    <row r="42" spans="1:16" x14ac:dyDescent="0.25">
      <c r="A42" s="14"/>
      <c r="B42" s="11" t="s">
        <v>5</v>
      </c>
      <c r="C42" s="11" t="s">
        <v>43</v>
      </c>
      <c r="D42" s="11" t="s">
        <v>5</v>
      </c>
      <c r="F42" s="11" t="s">
        <v>5</v>
      </c>
      <c r="G42" s="11" t="s">
        <v>43</v>
      </c>
      <c r="H42" s="11" t="s">
        <v>5</v>
      </c>
      <c r="J42" s="11" t="s">
        <v>5</v>
      </c>
      <c r="K42" s="11" t="s">
        <v>43</v>
      </c>
      <c r="L42" s="11" t="s">
        <v>5</v>
      </c>
      <c r="N42" s="3" t="s">
        <v>5</v>
      </c>
      <c r="O42" s="11" t="s">
        <v>43</v>
      </c>
      <c r="P42" s="3" t="s">
        <v>5</v>
      </c>
    </row>
    <row r="43" spans="1:16" x14ac:dyDescent="0.25">
      <c r="B43" s="10">
        <v>0.15</v>
      </c>
      <c r="C43" s="11" t="s">
        <v>44</v>
      </c>
      <c r="D43" s="11" t="s">
        <v>5</v>
      </c>
      <c r="F43" s="10">
        <v>7.0000000000000007E-2</v>
      </c>
      <c r="G43" s="11" t="s">
        <v>44</v>
      </c>
      <c r="H43" s="11" t="s">
        <v>5</v>
      </c>
      <c r="J43" s="10">
        <v>0.26</v>
      </c>
      <c r="K43" s="11" t="s">
        <v>44</v>
      </c>
      <c r="L43" s="11" t="s">
        <v>5</v>
      </c>
      <c r="N43" s="4">
        <v>0.26</v>
      </c>
      <c r="O43" s="11" t="s">
        <v>44</v>
      </c>
      <c r="P43" s="3" t="s">
        <v>5</v>
      </c>
    </row>
    <row r="44" spans="1:16" x14ac:dyDescent="0.25">
      <c r="A44" s="14"/>
      <c r="B44" s="12" t="s">
        <v>5</v>
      </c>
      <c r="C44" s="12" t="s">
        <v>5</v>
      </c>
      <c r="D44" s="12" t="s">
        <v>5</v>
      </c>
      <c r="F44" s="12" t="s">
        <v>5</v>
      </c>
      <c r="G44" s="12" t="s">
        <v>5</v>
      </c>
      <c r="H44" s="12" t="s">
        <v>5</v>
      </c>
      <c r="J44" s="12" t="s">
        <v>5</v>
      </c>
      <c r="K44" s="12" t="s">
        <v>5</v>
      </c>
      <c r="L44" s="12" t="s">
        <v>5</v>
      </c>
      <c r="N44" s="5" t="s">
        <v>5</v>
      </c>
      <c r="O44" s="12" t="s">
        <v>5</v>
      </c>
      <c r="P44" s="5" t="s">
        <v>5</v>
      </c>
    </row>
    <row r="45" spans="1:16" hidden="1" x14ac:dyDescent="0.25">
      <c r="B45" s="13">
        <v>74745</v>
      </c>
      <c r="C45" s="9" t="s">
        <v>45</v>
      </c>
      <c r="D45" s="9" t="s">
        <v>5</v>
      </c>
      <c r="F45" s="13">
        <v>12335</v>
      </c>
      <c r="G45" s="9" t="s">
        <v>45</v>
      </c>
      <c r="H45" s="9" t="s">
        <v>5</v>
      </c>
      <c r="J45" s="13">
        <v>2417015</v>
      </c>
      <c r="K45" s="9" t="s">
        <v>45</v>
      </c>
      <c r="L45" s="9" t="s">
        <v>5</v>
      </c>
      <c r="N45" s="13">
        <f>+J45+F45+B45</f>
        <v>2504095</v>
      </c>
      <c r="O45" s="9" t="s">
        <v>45</v>
      </c>
      <c r="P45" s="2" t="s">
        <v>5</v>
      </c>
    </row>
    <row r="46" spans="1:16" hidden="1" x14ac:dyDescent="0.25"/>
    <row r="47" spans="1:16" hidden="1" x14ac:dyDescent="0.25">
      <c r="B47" s="16">
        <v>106344.1887</v>
      </c>
      <c r="F47" s="16">
        <v>14633.66275</v>
      </c>
      <c r="J47" s="16">
        <v>2624541.86069</v>
      </c>
      <c r="N47" s="16">
        <f>J47+F47+B47</f>
        <v>2745519.71214</v>
      </c>
      <c r="P47" t="s">
        <v>136</v>
      </c>
    </row>
    <row r="48" spans="1:16" hidden="1" x14ac:dyDescent="0.25">
      <c r="B48" s="16"/>
      <c r="F48" s="16"/>
      <c r="J48" s="16"/>
      <c r="N48" s="16"/>
    </row>
    <row r="49" spans="2:16" hidden="1" x14ac:dyDescent="0.25">
      <c r="B49" s="14">
        <f>SUM(B24:B31)</f>
        <v>49.89</v>
      </c>
      <c r="F49" s="14">
        <f>SUM(F24:F31)</f>
        <v>2.2199999999999998</v>
      </c>
      <c r="J49" s="14">
        <f>SUM(J24:J31)</f>
        <v>5311.1676904398382</v>
      </c>
      <c r="N49" s="14">
        <f>SUM(N24:N31)</f>
        <v>5364.4176904398382</v>
      </c>
      <c r="O49" t="s">
        <v>5</v>
      </c>
      <c r="P49" s="7" t="s">
        <v>46</v>
      </c>
    </row>
    <row r="50" spans="2:16" hidden="1" x14ac:dyDescent="0.25">
      <c r="B50" s="15">
        <f>B49/B45</f>
        <v>6.6746939594621718E-4</v>
      </c>
      <c r="F50" s="15">
        <f>F49/F45</f>
        <v>1.7997567896230237E-4</v>
      </c>
      <c r="J50" s="15">
        <f>J49/J45</f>
        <v>2.1974078317428059E-3</v>
      </c>
      <c r="N50" s="15">
        <f>N49/N45</f>
        <v>2.1422580574777866E-3</v>
      </c>
    </row>
    <row r="51" spans="2:16" hidden="1" x14ac:dyDescent="0.25">
      <c r="B51" s="17"/>
      <c r="F51" s="17"/>
      <c r="J51" s="17"/>
      <c r="N51" s="17"/>
    </row>
    <row r="52" spans="2:16" hidden="1" x14ac:dyDescent="0.25">
      <c r="B52" s="15">
        <f>B37/((B45+B47)/2)</f>
        <v>1.4539390335233193E-3</v>
      </c>
      <c r="F52" s="15">
        <f>F37/((F45+F47)/2)</f>
        <v>7.4679268255523719E-4</v>
      </c>
      <c r="J52" s="15">
        <f>J37/((J45+J47)/2)</f>
        <v>2.6183477298068244E-3</v>
      </c>
      <c r="N52" s="15">
        <f>N37/((N45+N47)/2)</f>
        <v>2.5685659501253092E-3</v>
      </c>
    </row>
    <row r="53" spans="2:16" hidden="1" x14ac:dyDescent="0.25">
      <c r="B53" s="15"/>
      <c r="F53" s="15"/>
      <c r="J53" s="15"/>
      <c r="N53" s="15"/>
    </row>
    <row r="54" spans="2:16" hidden="1" x14ac:dyDescent="0.25"/>
    <row r="55" spans="2:16" hidden="1" x14ac:dyDescent="0.25"/>
    <row r="56" spans="2:16" hidden="1" x14ac:dyDescent="0.25"/>
    <row r="57" spans="2:16" hidden="1" x14ac:dyDescent="0.25"/>
    <row r="58" spans="2:16" hidden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3:J41"/>
  <sheetViews>
    <sheetView topLeftCell="A7" workbookViewId="0">
      <selection activeCell="D21" sqref="D21"/>
    </sheetView>
  </sheetViews>
  <sheetFormatPr defaultRowHeight="15" x14ac:dyDescent="0.25"/>
  <cols>
    <col min="4" max="4" width="14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2:10" x14ac:dyDescent="0.25">
      <c r="I3" s="7" t="s">
        <v>99</v>
      </c>
      <c r="J3" s="7" t="s">
        <v>1</v>
      </c>
    </row>
    <row r="4" spans="2:10" x14ac:dyDescent="0.25">
      <c r="I4" s="7" t="s">
        <v>2</v>
      </c>
      <c r="J4" s="7" t="s">
        <v>3</v>
      </c>
    </row>
    <row r="5" spans="2:10" x14ac:dyDescent="0.25">
      <c r="I5" s="7" t="s">
        <v>48</v>
      </c>
      <c r="J5" s="7" t="s">
        <v>5</v>
      </c>
    </row>
    <row r="6" spans="2:10" x14ac:dyDescent="0.25">
      <c r="I6" s="7" t="s">
        <v>6</v>
      </c>
      <c r="J6" s="21">
        <v>45291</v>
      </c>
    </row>
    <row r="8" spans="2:10" x14ac:dyDescent="0.25">
      <c r="D8" s="22">
        <v>45291</v>
      </c>
      <c r="E8" s="1" t="s">
        <v>49</v>
      </c>
      <c r="F8" s="1" t="s">
        <v>50</v>
      </c>
    </row>
    <row r="9" spans="2:10" x14ac:dyDescent="0.25">
      <c r="D9" s="1" t="s">
        <v>8</v>
      </c>
      <c r="E9" s="1" t="s">
        <v>5</v>
      </c>
      <c r="F9" s="1" t="s">
        <v>5</v>
      </c>
    </row>
    <row r="10" spans="2:10" x14ac:dyDescent="0.25">
      <c r="D10" s="2" t="s">
        <v>5</v>
      </c>
      <c r="E10" s="2" t="s">
        <v>51</v>
      </c>
      <c r="F10" s="2" t="s">
        <v>52</v>
      </c>
    </row>
    <row r="11" spans="2:10" x14ac:dyDescent="0.25">
      <c r="D11" s="3" t="s">
        <v>5</v>
      </c>
      <c r="E11" s="3" t="s">
        <v>5</v>
      </c>
      <c r="F11" s="3" t="s">
        <v>53</v>
      </c>
    </row>
    <row r="12" spans="2:10" s="19" customFormat="1" x14ac:dyDescent="0.25">
      <c r="D12" s="24">
        <v>47.55</v>
      </c>
      <c r="E12" s="5" t="s">
        <v>106</v>
      </c>
      <c r="F12" s="18"/>
    </row>
    <row r="13" spans="2:10" x14ac:dyDescent="0.25">
      <c r="D13" s="3" t="s">
        <v>5</v>
      </c>
      <c r="E13" s="3" t="s">
        <v>5</v>
      </c>
      <c r="F13" s="3" t="s">
        <v>54</v>
      </c>
    </row>
    <row r="14" spans="2:10" x14ac:dyDescent="0.25">
      <c r="C14" s="25"/>
      <c r="D14" s="24">
        <v>1162.1199999999999</v>
      </c>
      <c r="E14" s="5" t="s">
        <v>100</v>
      </c>
      <c r="F14" s="5" t="s">
        <v>5</v>
      </c>
    </row>
    <row r="15" spans="2:10" x14ac:dyDescent="0.25">
      <c r="B15" s="25"/>
      <c r="C15" s="26"/>
      <c r="D15" s="24">
        <v>165.37</v>
      </c>
      <c r="E15" s="12" t="s">
        <v>155</v>
      </c>
      <c r="F15" s="5" t="s">
        <v>5</v>
      </c>
    </row>
    <row r="16" spans="2:10" x14ac:dyDescent="0.25">
      <c r="B16" s="14"/>
      <c r="C16" s="14"/>
      <c r="D16" s="6">
        <f>SUM(D12:D15)</f>
        <v>1375.04</v>
      </c>
      <c r="E16" s="2" t="s">
        <v>5</v>
      </c>
      <c r="F16" s="2" t="s">
        <v>55</v>
      </c>
    </row>
    <row r="17" spans="3:6" x14ac:dyDescent="0.25">
      <c r="D17" s="5" t="s">
        <v>5</v>
      </c>
      <c r="E17" s="5" t="s">
        <v>5</v>
      </c>
      <c r="F17" s="5" t="s">
        <v>5</v>
      </c>
    </row>
    <row r="18" spans="3:6" x14ac:dyDescent="0.25">
      <c r="D18" s="2" t="s">
        <v>5</v>
      </c>
      <c r="E18" s="2" t="s">
        <v>5</v>
      </c>
      <c r="F18" s="2" t="s">
        <v>56</v>
      </c>
    </row>
    <row r="19" spans="3:6" x14ac:dyDescent="0.25">
      <c r="D19" s="3" t="s">
        <v>5</v>
      </c>
      <c r="E19" s="3" t="s">
        <v>5</v>
      </c>
      <c r="F19" s="3" t="s">
        <v>53</v>
      </c>
    </row>
    <row r="20" spans="3:6" x14ac:dyDescent="0.25">
      <c r="D20" s="3" t="s">
        <v>5</v>
      </c>
      <c r="E20" s="3" t="s">
        <v>5</v>
      </c>
      <c r="F20" s="3" t="s">
        <v>54</v>
      </c>
    </row>
    <row r="21" spans="3:6" x14ac:dyDescent="0.25">
      <c r="C21" s="25"/>
      <c r="D21" s="24">
        <v>3.6666099999999862</v>
      </c>
      <c r="E21" s="12" t="s">
        <v>157</v>
      </c>
      <c r="F21" s="5"/>
    </row>
    <row r="22" spans="3:6" x14ac:dyDescent="0.25">
      <c r="D22" s="6">
        <f>+D21</f>
        <v>3.6666099999999862</v>
      </c>
      <c r="E22" s="2" t="s">
        <v>5</v>
      </c>
      <c r="F22" s="2" t="s">
        <v>57</v>
      </c>
    </row>
    <row r="23" spans="3:6" x14ac:dyDescent="0.25">
      <c r="D23" s="5" t="s">
        <v>5</v>
      </c>
      <c r="E23" s="5" t="s">
        <v>5</v>
      </c>
      <c r="F23" s="5" t="s">
        <v>5</v>
      </c>
    </row>
    <row r="24" spans="3:6" x14ac:dyDescent="0.25">
      <c r="D24" s="2" t="s">
        <v>5</v>
      </c>
      <c r="E24" s="2" t="s">
        <v>58</v>
      </c>
      <c r="F24" s="2" t="s">
        <v>59</v>
      </c>
    </row>
    <row r="25" spans="3:6" x14ac:dyDescent="0.25">
      <c r="D25" s="6">
        <v>0</v>
      </c>
      <c r="E25" s="2" t="s">
        <v>60</v>
      </c>
      <c r="F25" s="2" t="s">
        <v>61</v>
      </c>
    </row>
    <row r="26" spans="3:6" x14ac:dyDescent="0.25">
      <c r="D26" s="5" t="s">
        <v>5</v>
      </c>
      <c r="E26" s="5" t="s">
        <v>5</v>
      </c>
      <c r="F26" s="5" t="s">
        <v>5</v>
      </c>
    </row>
    <row r="27" spans="3:6" x14ac:dyDescent="0.25">
      <c r="D27" s="2" t="s">
        <v>5</v>
      </c>
      <c r="E27" s="2" t="s">
        <v>5</v>
      </c>
      <c r="F27" s="2" t="s">
        <v>62</v>
      </c>
    </row>
    <row r="28" spans="3:6" x14ac:dyDescent="0.25">
      <c r="D28" s="6">
        <v>0</v>
      </c>
      <c r="E28" s="2" t="s">
        <v>5</v>
      </c>
      <c r="F28" s="2" t="s">
        <v>63</v>
      </c>
    </row>
    <row r="29" spans="3:6" x14ac:dyDescent="0.25">
      <c r="D29" s="5" t="s">
        <v>5</v>
      </c>
      <c r="E29" s="5" t="s">
        <v>5</v>
      </c>
      <c r="F29" s="5" t="s">
        <v>5</v>
      </c>
    </row>
    <row r="30" spans="3:6" x14ac:dyDescent="0.25">
      <c r="D30" s="2" t="s">
        <v>5</v>
      </c>
      <c r="E30" s="2" t="s">
        <v>5</v>
      </c>
      <c r="F30" s="2" t="s">
        <v>64</v>
      </c>
    </row>
    <row r="31" spans="3:6" x14ac:dyDescent="0.25">
      <c r="D31" s="6">
        <v>0</v>
      </c>
      <c r="E31" s="2" t="s">
        <v>5</v>
      </c>
      <c r="F31" s="2" t="s">
        <v>65</v>
      </c>
    </row>
    <row r="32" spans="3:6" x14ac:dyDescent="0.25">
      <c r="D32" s="5" t="s">
        <v>5</v>
      </c>
      <c r="E32" s="5" t="s">
        <v>5</v>
      </c>
      <c r="F32" s="5" t="s">
        <v>5</v>
      </c>
    </row>
    <row r="33" spans="4:8" x14ac:dyDescent="0.25">
      <c r="D33" s="2" t="s">
        <v>5</v>
      </c>
      <c r="E33" s="2" t="s">
        <v>5</v>
      </c>
      <c r="F33" s="2" t="s">
        <v>66</v>
      </c>
    </row>
    <row r="34" spans="4:8" x14ac:dyDescent="0.25">
      <c r="D34" s="6">
        <v>0</v>
      </c>
      <c r="E34" s="2" t="s">
        <v>5</v>
      </c>
      <c r="F34" s="2" t="s">
        <v>67</v>
      </c>
    </row>
    <row r="35" spans="4:8" x14ac:dyDescent="0.25">
      <c r="D35" s="5" t="s">
        <v>5</v>
      </c>
      <c r="E35" s="5" t="s">
        <v>5</v>
      </c>
      <c r="F35" s="5" t="s">
        <v>5</v>
      </c>
    </row>
    <row r="36" spans="4:8" x14ac:dyDescent="0.25">
      <c r="D36" s="6">
        <f>D16+D22</f>
        <v>1378.70661</v>
      </c>
      <c r="E36" s="2" t="s">
        <v>5</v>
      </c>
      <c r="F36" s="2" t="s">
        <v>68</v>
      </c>
    </row>
    <row r="37" spans="4:8" x14ac:dyDescent="0.25">
      <c r="D37" s="6">
        <f>+'נספח 1'!N45</f>
        <v>2504095</v>
      </c>
      <c r="E37" s="2" t="s">
        <v>5</v>
      </c>
      <c r="F37" s="2" t="s">
        <v>45</v>
      </c>
    </row>
    <row r="39" spans="4:8" x14ac:dyDescent="0.25">
      <c r="F39" s="20"/>
    </row>
    <row r="41" spans="4:8" x14ac:dyDescent="0.25">
      <c r="E41" s="7" t="s">
        <v>5</v>
      </c>
      <c r="F41" s="7" t="s">
        <v>46</v>
      </c>
      <c r="H41" s="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3:J92"/>
  <sheetViews>
    <sheetView zoomScaleNormal="100" workbookViewId="0"/>
  </sheetViews>
  <sheetFormatPr defaultRowHeight="15" x14ac:dyDescent="0.25"/>
  <cols>
    <col min="4" max="4" width="14" customWidth="1"/>
    <col min="5" max="5" width="31" customWidth="1"/>
    <col min="6" max="6" width="40" customWidth="1"/>
    <col min="9" max="9" width="22" customWidth="1"/>
    <col min="10" max="10" width="40" customWidth="1"/>
  </cols>
  <sheetData>
    <row r="3" spans="2:10" x14ac:dyDescent="0.25">
      <c r="I3" s="7" t="s">
        <v>99</v>
      </c>
      <c r="J3" s="7" t="s">
        <v>1</v>
      </c>
    </row>
    <row r="4" spans="2:10" x14ac:dyDescent="0.25">
      <c r="I4" s="7" t="s">
        <v>2</v>
      </c>
      <c r="J4" s="7" t="s">
        <v>3</v>
      </c>
    </row>
    <row r="5" spans="2:10" x14ac:dyDescent="0.25">
      <c r="I5" s="7" t="s">
        <v>69</v>
      </c>
      <c r="J5" s="7" t="s">
        <v>5</v>
      </c>
    </row>
    <row r="6" spans="2:10" x14ac:dyDescent="0.25">
      <c r="I6" s="7" t="s">
        <v>6</v>
      </c>
      <c r="J6" s="21">
        <v>45291</v>
      </c>
    </row>
    <row r="8" spans="2:10" x14ac:dyDescent="0.25">
      <c r="D8" s="22">
        <v>45291</v>
      </c>
      <c r="E8" s="1" t="s">
        <v>49</v>
      </c>
      <c r="F8" s="1" t="s">
        <v>70</v>
      </c>
    </row>
    <row r="9" spans="2:10" x14ac:dyDescent="0.25">
      <c r="D9" s="1" t="s">
        <v>8</v>
      </c>
      <c r="E9" s="1" t="s">
        <v>5</v>
      </c>
      <c r="F9" s="1" t="s">
        <v>5</v>
      </c>
    </row>
    <row r="10" spans="2:10" x14ac:dyDescent="0.25">
      <c r="D10" s="2" t="s">
        <v>5</v>
      </c>
      <c r="E10" s="2" t="s">
        <v>5</v>
      </c>
      <c r="F10" s="2" t="s">
        <v>71</v>
      </c>
    </row>
    <row r="11" spans="2:10" x14ac:dyDescent="0.25">
      <c r="D11" s="3"/>
      <c r="E11" s="3"/>
      <c r="F11" s="11" t="s">
        <v>107</v>
      </c>
    </row>
    <row r="12" spans="2:10" x14ac:dyDescent="0.25">
      <c r="B12" s="14"/>
      <c r="D12" s="8">
        <v>259.18029333333334</v>
      </c>
      <c r="E12" s="5" t="s">
        <v>145</v>
      </c>
      <c r="F12" s="5" t="s">
        <v>5</v>
      </c>
    </row>
    <row r="13" spans="2:10" x14ac:dyDescent="0.25">
      <c r="B13" s="14"/>
      <c r="D13" s="8">
        <v>94.860557999999983</v>
      </c>
      <c r="E13" s="5" t="s">
        <v>160</v>
      </c>
      <c r="F13" s="5" t="s">
        <v>5</v>
      </c>
    </row>
    <row r="14" spans="2:10" x14ac:dyDescent="0.25">
      <c r="B14" s="14"/>
      <c r="D14" s="8">
        <v>190.17324149638409</v>
      </c>
      <c r="E14" s="5" t="s">
        <v>146</v>
      </c>
      <c r="F14" s="5"/>
    </row>
    <row r="15" spans="2:10" x14ac:dyDescent="0.25">
      <c r="B15" s="14"/>
      <c r="D15" s="8">
        <v>72.680000000000007</v>
      </c>
      <c r="E15" s="5" t="s">
        <v>161</v>
      </c>
      <c r="F15" s="5"/>
    </row>
    <row r="16" spans="2:10" x14ac:dyDescent="0.25">
      <c r="B16" s="14"/>
      <c r="D16" s="8">
        <v>145.97733333333335</v>
      </c>
      <c r="E16" s="5" t="s">
        <v>109</v>
      </c>
      <c r="F16" s="5"/>
    </row>
    <row r="17" spans="2:6" x14ac:dyDescent="0.25">
      <c r="B17" s="14"/>
      <c r="D17" s="8">
        <v>90.603999999999999</v>
      </c>
      <c r="E17" s="5" t="s">
        <v>156</v>
      </c>
      <c r="F17" s="5" t="s">
        <v>5</v>
      </c>
    </row>
    <row r="18" spans="2:6" x14ac:dyDescent="0.25">
      <c r="B18" s="14"/>
      <c r="D18" s="8">
        <v>81.949739999999991</v>
      </c>
      <c r="E18" s="5" t="s">
        <v>147</v>
      </c>
      <c r="F18" s="5" t="s">
        <v>5</v>
      </c>
    </row>
    <row r="19" spans="2:6" x14ac:dyDescent="0.25">
      <c r="B19" s="14"/>
      <c r="D19" s="8">
        <v>254.16828000000001</v>
      </c>
      <c r="E19" s="5" t="s">
        <v>148</v>
      </c>
      <c r="F19" s="5" t="s">
        <v>5</v>
      </c>
    </row>
    <row r="20" spans="2:6" x14ac:dyDescent="0.25">
      <c r="B20" s="14"/>
      <c r="D20" s="8">
        <v>327.58464000000004</v>
      </c>
      <c r="E20" s="5" t="s">
        <v>149</v>
      </c>
      <c r="F20" s="5" t="s">
        <v>5</v>
      </c>
    </row>
    <row r="21" spans="2:6" x14ac:dyDescent="0.25">
      <c r="B21" s="14"/>
      <c r="D21" s="8">
        <v>171.71699333333331</v>
      </c>
      <c r="E21" s="5" t="s">
        <v>128</v>
      </c>
      <c r="F21" s="5" t="s">
        <v>5</v>
      </c>
    </row>
    <row r="22" spans="2:6" x14ac:dyDescent="0.25">
      <c r="B22" s="14"/>
      <c r="D22" s="8">
        <v>57.186779999999999</v>
      </c>
      <c r="E22" s="5" t="s">
        <v>150</v>
      </c>
      <c r="F22" s="5"/>
    </row>
    <row r="23" spans="2:6" x14ac:dyDescent="0.25">
      <c r="B23" s="14"/>
      <c r="D23" s="8">
        <v>34.410131599999993</v>
      </c>
      <c r="E23" s="5" t="s">
        <v>111</v>
      </c>
      <c r="F23" s="5"/>
    </row>
    <row r="24" spans="2:6" x14ac:dyDescent="0.25">
      <c r="B24" s="14"/>
      <c r="D24" s="8">
        <v>81.813333333333333</v>
      </c>
      <c r="E24" s="5" t="s">
        <v>108</v>
      </c>
      <c r="F24" s="5"/>
    </row>
    <row r="25" spans="2:6" x14ac:dyDescent="0.25">
      <c r="B25" s="14"/>
      <c r="D25" s="8">
        <v>119.12184549999999</v>
      </c>
      <c r="E25" s="5" t="s">
        <v>110</v>
      </c>
      <c r="F25" s="5"/>
    </row>
    <row r="26" spans="2:6" x14ac:dyDescent="0.25">
      <c r="B26" s="14"/>
      <c r="D26" s="8">
        <v>204.397671</v>
      </c>
      <c r="E26" s="5" t="s">
        <v>112</v>
      </c>
      <c r="F26" s="5" t="s">
        <v>5</v>
      </c>
    </row>
    <row r="27" spans="2:6" x14ac:dyDescent="0.25">
      <c r="D27" s="3"/>
      <c r="E27" s="3"/>
      <c r="F27" s="11" t="s">
        <v>113</v>
      </c>
    </row>
    <row r="28" spans="2:6" x14ac:dyDescent="0.25">
      <c r="B28" s="14"/>
      <c r="D28" s="8">
        <v>84.716846157470556</v>
      </c>
      <c r="E28" s="5" t="s">
        <v>127</v>
      </c>
      <c r="F28" s="5" t="s">
        <v>5</v>
      </c>
    </row>
    <row r="29" spans="2:6" x14ac:dyDescent="0.25">
      <c r="B29" s="14"/>
      <c r="D29" s="8">
        <v>61.58537544305441</v>
      </c>
      <c r="E29" s="5" t="s">
        <v>124</v>
      </c>
      <c r="F29" s="5" t="s">
        <v>5</v>
      </c>
    </row>
    <row r="30" spans="2:6" x14ac:dyDescent="0.25">
      <c r="B30" s="14"/>
      <c r="D30" s="8">
        <v>93.963539999999995</v>
      </c>
      <c r="E30" s="5" t="s">
        <v>137</v>
      </c>
      <c r="F30" s="5" t="s">
        <v>5</v>
      </c>
    </row>
    <row r="31" spans="2:6" x14ac:dyDescent="0.25">
      <c r="B31" s="14"/>
      <c r="D31" s="8">
        <v>138.28540595999999</v>
      </c>
      <c r="E31" s="5" t="s">
        <v>123</v>
      </c>
      <c r="F31" s="5" t="s">
        <v>5</v>
      </c>
    </row>
    <row r="32" spans="2:6" x14ac:dyDescent="0.25">
      <c r="B32" s="14"/>
      <c r="D32" s="8">
        <v>66.386360700000012</v>
      </c>
      <c r="E32" s="5" t="s">
        <v>116</v>
      </c>
      <c r="F32" s="5" t="s">
        <v>5</v>
      </c>
    </row>
    <row r="33" spans="2:6" x14ac:dyDescent="0.25">
      <c r="B33" s="14"/>
      <c r="D33" s="8">
        <v>96.870410699999994</v>
      </c>
      <c r="E33" s="5" t="s">
        <v>120</v>
      </c>
      <c r="F33" s="5" t="s">
        <v>5</v>
      </c>
    </row>
    <row r="34" spans="2:6" x14ac:dyDescent="0.25">
      <c r="B34" s="14"/>
      <c r="D34" s="8">
        <v>206.6659435</v>
      </c>
      <c r="E34" s="5" t="s">
        <v>151</v>
      </c>
      <c r="F34" s="5" t="s">
        <v>5</v>
      </c>
    </row>
    <row r="35" spans="2:6" x14ac:dyDescent="0.25">
      <c r="B35" s="14"/>
      <c r="D35" s="8">
        <v>62.565749999999994</v>
      </c>
      <c r="E35" s="5" t="s">
        <v>162</v>
      </c>
      <c r="F35" s="5" t="s">
        <v>5</v>
      </c>
    </row>
    <row r="36" spans="2:6" x14ac:dyDescent="0.25">
      <c r="B36" s="14"/>
      <c r="D36" s="8">
        <v>76.502499099999994</v>
      </c>
      <c r="E36" s="5" t="s">
        <v>138</v>
      </c>
      <c r="F36" s="5" t="s">
        <v>5</v>
      </c>
    </row>
    <row r="37" spans="2:6" x14ac:dyDescent="0.25">
      <c r="B37" s="14"/>
      <c r="D37" s="8">
        <v>72.346292300000016</v>
      </c>
      <c r="E37" s="5" t="s">
        <v>115</v>
      </c>
      <c r="F37" s="5" t="s">
        <v>5</v>
      </c>
    </row>
    <row r="38" spans="2:6" x14ac:dyDescent="0.25">
      <c r="B38" s="14"/>
      <c r="D38" s="8">
        <v>128.625372</v>
      </c>
      <c r="E38" s="5" t="s">
        <v>117</v>
      </c>
      <c r="F38" s="5" t="s">
        <v>5</v>
      </c>
    </row>
    <row r="39" spans="2:6" x14ac:dyDescent="0.25">
      <c r="B39" s="14"/>
      <c r="D39" s="8">
        <v>81.782432</v>
      </c>
      <c r="E39" s="5" t="s">
        <v>118</v>
      </c>
      <c r="F39" s="5" t="s">
        <v>5</v>
      </c>
    </row>
    <row r="40" spans="2:6" x14ac:dyDescent="0.25">
      <c r="B40" s="14"/>
      <c r="D40" s="8">
        <v>103.45580605608671</v>
      </c>
      <c r="E40" s="5" t="s">
        <v>152</v>
      </c>
      <c r="F40" s="5" t="s">
        <v>5</v>
      </c>
    </row>
    <row r="41" spans="2:6" x14ac:dyDescent="0.25">
      <c r="B41" s="14"/>
      <c r="D41" s="8">
        <v>25.179802721164091</v>
      </c>
      <c r="E41" s="5" t="s">
        <v>139</v>
      </c>
      <c r="F41" s="5" t="s">
        <v>5</v>
      </c>
    </row>
    <row r="42" spans="2:6" x14ac:dyDescent="0.25">
      <c r="B42" s="14"/>
      <c r="D42" s="8">
        <v>27.617051839999998</v>
      </c>
      <c r="E42" s="5" t="s">
        <v>140</v>
      </c>
      <c r="F42" s="5" t="s">
        <v>5</v>
      </c>
    </row>
    <row r="43" spans="2:6" x14ac:dyDescent="0.25">
      <c r="B43" s="14"/>
      <c r="D43" s="8">
        <v>82.807500999999988</v>
      </c>
      <c r="E43" s="5" t="s">
        <v>122</v>
      </c>
      <c r="F43" s="5" t="s">
        <v>5</v>
      </c>
    </row>
    <row r="44" spans="2:6" x14ac:dyDescent="0.25">
      <c r="B44" s="14"/>
      <c r="D44" s="8">
        <v>100.95559999999999</v>
      </c>
      <c r="E44" s="5" t="s">
        <v>125</v>
      </c>
      <c r="F44" s="5" t="s">
        <v>5</v>
      </c>
    </row>
    <row r="45" spans="2:6" x14ac:dyDescent="0.25">
      <c r="B45" s="14"/>
      <c r="D45" s="8">
        <v>41.665131240999997</v>
      </c>
      <c r="E45" s="5" t="s">
        <v>119</v>
      </c>
      <c r="F45" s="5" t="s">
        <v>5</v>
      </c>
    </row>
    <row r="46" spans="2:6" x14ac:dyDescent="0.25">
      <c r="B46" s="14"/>
      <c r="D46" s="8">
        <v>97.250872024000017</v>
      </c>
      <c r="E46" s="5" t="s">
        <v>126</v>
      </c>
      <c r="F46" s="5"/>
    </row>
    <row r="47" spans="2:6" x14ac:dyDescent="0.25">
      <c r="B47" s="14"/>
      <c r="D47" s="8">
        <v>55.735444049999998</v>
      </c>
      <c r="E47" s="5" t="s">
        <v>163</v>
      </c>
      <c r="F47" s="5"/>
    </row>
    <row r="48" spans="2:6" x14ac:dyDescent="0.25">
      <c r="B48" s="14"/>
      <c r="D48" s="8">
        <v>84.305130000000005</v>
      </c>
      <c r="E48" s="5" t="s">
        <v>153</v>
      </c>
      <c r="F48" s="5"/>
    </row>
    <row r="49" spans="2:9" x14ac:dyDescent="0.25">
      <c r="B49" s="14"/>
      <c r="D49" s="8">
        <v>10.942620499999999</v>
      </c>
      <c r="E49" s="5" t="s">
        <v>129</v>
      </c>
      <c r="F49" s="5"/>
    </row>
    <row r="50" spans="2:9" x14ac:dyDescent="0.25">
      <c r="B50" s="14"/>
      <c r="D50" s="8">
        <v>108.36471557142856</v>
      </c>
      <c r="E50" s="5" t="s">
        <v>114</v>
      </c>
      <c r="F50" s="5"/>
    </row>
    <row r="51" spans="2:9" x14ac:dyDescent="0.25">
      <c r="B51" s="14"/>
      <c r="D51" s="8">
        <v>88.350014375000001</v>
      </c>
      <c r="E51" s="5" t="s">
        <v>72</v>
      </c>
      <c r="F51" s="5"/>
    </row>
    <row r="52" spans="2:9" x14ac:dyDescent="0.25">
      <c r="B52" s="14"/>
      <c r="D52" s="8">
        <v>119.48998263529998</v>
      </c>
      <c r="E52" s="5" t="s">
        <v>130</v>
      </c>
      <c r="F52" s="5" t="s">
        <v>5</v>
      </c>
    </row>
    <row r="53" spans="2:9" x14ac:dyDescent="0.25">
      <c r="B53" s="14"/>
      <c r="D53" s="8">
        <v>54.810509435616432</v>
      </c>
      <c r="E53" s="12" t="s">
        <v>121</v>
      </c>
      <c r="F53" s="5"/>
    </row>
    <row r="54" spans="2:9" x14ac:dyDescent="0.25">
      <c r="B54" s="14"/>
      <c r="D54" s="8">
        <v>19.376440200000001</v>
      </c>
      <c r="E54" s="12" t="s">
        <v>144</v>
      </c>
      <c r="F54" s="5" t="s">
        <v>5</v>
      </c>
    </row>
    <row r="55" spans="2:9" x14ac:dyDescent="0.25">
      <c r="B55" s="14"/>
      <c r="D55" s="6">
        <f>SUM(D12:D54)</f>
        <v>4376.4276904398375</v>
      </c>
      <c r="E55" s="2" t="s">
        <v>5</v>
      </c>
      <c r="F55" s="2" t="s">
        <v>73</v>
      </c>
    </row>
    <row r="56" spans="2:9" x14ac:dyDescent="0.25">
      <c r="B56" s="14"/>
      <c r="D56" s="5" t="s">
        <v>5</v>
      </c>
      <c r="E56" s="5" t="s">
        <v>5</v>
      </c>
      <c r="F56" s="5" t="s">
        <v>5</v>
      </c>
    </row>
    <row r="57" spans="2:9" x14ac:dyDescent="0.25">
      <c r="B57" s="14"/>
      <c r="D57" s="2" t="s">
        <v>5</v>
      </c>
      <c r="E57" s="2" t="s">
        <v>5</v>
      </c>
      <c r="F57" s="2" t="s">
        <v>74</v>
      </c>
    </row>
    <row r="58" spans="2:9" x14ac:dyDescent="0.25">
      <c r="B58" s="14"/>
      <c r="D58" s="6">
        <v>0</v>
      </c>
      <c r="E58" s="2" t="s">
        <v>5</v>
      </c>
      <c r="F58" s="2" t="s">
        <v>75</v>
      </c>
    </row>
    <row r="59" spans="2:9" x14ac:dyDescent="0.25">
      <c r="B59" s="14"/>
      <c r="D59" s="5" t="s">
        <v>5</v>
      </c>
      <c r="E59" s="5" t="s">
        <v>5</v>
      </c>
      <c r="F59" s="5" t="s">
        <v>5</v>
      </c>
    </row>
    <row r="60" spans="2:9" x14ac:dyDescent="0.25">
      <c r="B60" s="14"/>
      <c r="D60" s="2" t="s">
        <v>5</v>
      </c>
      <c r="E60" s="2" t="s">
        <v>5</v>
      </c>
      <c r="F60" s="2" t="s">
        <v>76</v>
      </c>
      <c r="I60" s="17"/>
    </row>
    <row r="61" spans="2:9" x14ac:dyDescent="0.25">
      <c r="B61" s="14"/>
      <c r="D61" s="6">
        <v>0</v>
      </c>
      <c r="E61" s="2" t="s">
        <v>5</v>
      </c>
      <c r="F61" s="2" t="s">
        <v>77</v>
      </c>
      <c r="I61" s="17"/>
    </row>
    <row r="62" spans="2:9" x14ac:dyDescent="0.25">
      <c r="B62" s="14"/>
      <c r="D62" s="5" t="s">
        <v>5</v>
      </c>
      <c r="E62" s="5" t="s">
        <v>5</v>
      </c>
      <c r="F62" s="5" t="s">
        <v>5</v>
      </c>
      <c r="I62" s="17"/>
    </row>
    <row r="63" spans="2:9" x14ac:dyDescent="0.25">
      <c r="B63" s="14"/>
      <c r="D63" s="2" t="s">
        <v>5</v>
      </c>
      <c r="E63" s="2" t="s">
        <v>5</v>
      </c>
      <c r="F63" s="2" t="s">
        <v>78</v>
      </c>
      <c r="I63" s="17"/>
    </row>
    <row r="64" spans="2:9" x14ac:dyDescent="0.25">
      <c r="B64" s="14"/>
      <c r="D64" s="3" t="s">
        <v>5</v>
      </c>
      <c r="E64" s="3" t="s">
        <v>5</v>
      </c>
      <c r="F64" s="3" t="s">
        <v>79</v>
      </c>
    </row>
    <row r="65" spans="2:6" x14ac:dyDescent="0.25">
      <c r="B65" s="14"/>
      <c r="D65" s="8">
        <v>13.11</v>
      </c>
      <c r="E65" s="5" t="s">
        <v>134</v>
      </c>
      <c r="F65" s="5"/>
    </row>
    <row r="66" spans="2:6" x14ac:dyDescent="0.25">
      <c r="B66" s="14"/>
      <c r="D66" s="3" t="s">
        <v>5</v>
      </c>
      <c r="E66" s="3" t="s">
        <v>5</v>
      </c>
      <c r="F66" s="3" t="s">
        <v>80</v>
      </c>
    </row>
    <row r="67" spans="2:6" x14ac:dyDescent="0.25">
      <c r="B67" s="14"/>
      <c r="D67" s="6">
        <f>SUM(D65:D66)</f>
        <v>13.11</v>
      </c>
      <c r="E67" s="2" t="s">
        <v>5</v>
      </c>
      <c r="F67" s="2" t="s">
        <v>81</v>
      </c>
    </row>
    <row r="68" spans="2:6" x14ac:dyDescent="0.25">
      <c r="B68" s="14"/>
      <c r="D68" s="5" t="s">
        <v>5</v>
      </c>
      <c r="E68" s="5" t="s">
        <v>5</v>
      </c>
      <c r="F68" s="5" t="s">
        <v>5</v>
      </c>
    </row>
    <row r="69" spans="2:6" x14ac:dyDescent="0.25">
      <c r="B69" s="14"/>
      <c r="D69" s="2" t="s">
        <v>5</v>
      </c>
      <c r="E69" s="2" t="s">
        <v>5</v>
      </c>
      <c r="F69" s="2" t="s">
        <v>82</v>
      </c>
    </row>
    <row r="70" spans="2:6" x14ac:dyDescent="0.25">
      <c r="B70" s="14"/>
      <c r="D70" s="3" t="s">
        <v>5</v>
      </c>
      <c r="E70" s="3" t="s">
        <v>5</v>
      </c>
      <c r="F70" s="3" t="s">
        <v>83</v>
      </c>
    </row>
    <row r="71" spans="2:6" x14ac:dyDescent="0.25">
      <c r="B71" s="14"/>
      <c r="D71" s="8">
        <v>8.11</v>
      </c>
      <c r="E71" s="5" t="s">
        <v>102</v>
      </c>
      <c r="F71" s="5"/>
    </row>
    <row r="72" spans="2:6" x14ac:dyDescent="0.25">
      <c r="B72" s="14"/>
      <c r="D72" s="8">
        <v>0.56999999999999995</v>
      </c>
      <c r="E72" s="12" t="s">
        <v>141</v>
      </c>
      <c r="F72" s="5"/>
    </row>
    <row r="73" spans="2:6" x14ac:dyDescent="0.25">
      <c r="B73" s="14"/>
      <c r="D73" s="8">
        <v>0.2</v>
      </c>
      <c r="E73" s="12" t="s">
        <v>142</v>
      </c>
      <c r="F73" s="5"/>
    </row>
    <row r="74" spans="2:6" x14ac:dyDescent="0.25">
      <c r="B74" s="14"/>
      <c r="D74" s="8">
        <v>0.73</v>
      </c>
      <c r="E74" s="12" t="s">
        <v>135</v>
      </c>
      <c r="F74" s="5"/>
    </row>
    <row r="75" spans="2:6" x14ac:dyDescent="0.25">
      <c r="B75" s="14"/>
      <c r="D75" s="3" t="s">
        <v>5</v>
      </c>
      <c r="E75" s="3" t="s">
        <v>5</v>
      </c>
      <c r="F75" s="3" t="s">
        <v>84</v>
      </c>
    </row>
    <row r="76" spans="2:6" x14ac:dyDescent="0.25">
      <c r="B76" s="14"/>
      <c r="D76" s="8">
        <v>201.51468846610479</v>
      </c>
      <c r="E76" s="5" t="s">
        <v>131</v>
      </c>
      <c r="F76" s="5" t="s">
        <v>5</v>
      </c>
    </row>
    <row r="77" spans="2:6" x14ac:dyDescent="0.25">
      <c r="B77" s="14"/>
      <c r="D77" s="8">
        <v>410.85253554289471</v>
      </c>
      <c r="E77" s="5" t="s">
        <v>132</v>
      </c>
      <c r="F77" s="5" t="s">
        <v>5</v>
      </c>
    </row>
    <row r="78" spans="2:6" x14ac:dyDescent="0.25">
      <c r="B78" s="14"/>
      <c r="D78" s="8">
        <v>27.98824347168123</v>
      </c>
      <c r="E78" s="5" t="s">
        <v>104</v>
      </c>
      <c r="F78" s="5" t="s">
        <v>5</v>
      </c>
    </row>
    <row r="79" spans="2:6" x14ac:dyDescent="0.25">
      <c r="B79" s="14"/>
      <c r="D79" s="8">
        <v>61.909014456780554</v>
      </c>
      <c r="E79" s="5" t="s">
        <v>133</v>
      </c>
      <c r="F79" s="5"/>
    </row>
    <row r="80" spans="2:6" x14ac:dyDescent="0.25">
      <c r="B80" s="14"/>
      <c r="D80" s="8">
        <v>1.0383309973882742</v>
      </c>
      <c r="E80" s="5" t="s">
        <v>105</v>
      </c>
      <c r="F80" s="5"/>
    </row>
    <row r="81" spans="2:8" x14ac:dyDescent="0.25">
      <c r="B81" s="14"/>
      <c r="D81" s="8">
        <v>24.997056976069871</v>
      </c>
      <c r="E81" s="5" t="s">
        <v>143</v>
      </c>
      <c r="F81" s="5"/>
    </row>
    <row r="82" spans="2:8" x14ac:dyDescent="0.25">
      <c r="B82" s="14"/>
      <c r="D82" s="8">
        <v>159.85529273796521</v>
      </c>
      <c r="E82" s="5" t="s">
        <v>154</v>
      </c>
      <c r="F82" s="5"/>
    </row>
    <row r="83" spans="2:8" x14ac:dyDescent="0.25">
      <c r="B83" s="14"/>
      <c r="D83" s="8">
        <v>56.16773174398957</v>
      </c>
      <c r="E83" s="5" t="s">
        <v>103</v>
      </c>
      <c r="F83" s="5"/>
    </row>
    <row r="84" spans="2:8" x14ac:dyDescent="0.25">
      <c r="B84" s="14"/>
      <c r="D84" s="8">
        <v>8.7795663658509664</v>
      </c>
      <c r="E84" s="5" t="s">
        <v>158</v>
      </c>
      <c r="F84" s="5"/>
    </row>
    <row r="85" spans="2:8" x14ac:dyDescent="0.25">
      <c r="B85" s="14"/>
      <c r="D85" s="8">
        <v>12.163624108938901</v>
      </c>
      <c r="E85" s="5" t="s">
        <v>159</v>
      </c>
      <c r="F85" s="5"/>
    </row>
    <row r="86" spans="2:8" x14ac:dyDescent="0.25">
      <c r="B86" s="14"/>
      <c r="D86" s="6">
        <f>SUM(D71:D85)</f>
        <v>974.87608486766396</v>
      </c>
      <c r="E86" s="2" t="s">
        <v>5</v>
      </c>
      <c r="F86" s="9" t="s">
        <v>101</v>
      </c>
    </row>
    <row r="87" spans="2:8" x14ac:dyDescent="0.25">
      <c r="B87" s="14"/>
      <c r="D87" s="6">
        <f>D86+D67+D55</f>
        <v>5364.4137753075011</v>
      </c>
      <c r="E87" s="2" t="s">
        <v>5</v>
      </c>
      <c r="F87" s="2" t="s">
        <v>85</v>
      </c>
    </row>
    <row r="88" spans="2:8" x14ac:dyDescent="0.25">
      <c r="B88" s="14"/>
      <c r="D88" s="6">
        <f>+'נספח 1'!N45</f>
        <v>2504095</v>
      </c>
      <c r="E88" s="2" t="s">
        <v>5</v>
      </c>
      <c r="F88" s="2" t="s">
        <v>86</v>
      </c>
    </row>
    <row r="92" spans="2:8" x14ac:dyDescent="0.25">
      <c r="E92" s="7" t="s">
        <v>5</v>
      </c>
      <c r="F92" s="7" t="s">
        <v>46</v>
      </c>
      <c r="H92" s="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מצרפי נספח 2</vt:lpstr>
      <vt:lpstr>מצרפי 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2021-05-18T10:57:59Z</dcterms:created>
  <dcterms:modified xsi:type="dcterms:W3CDTF">2024-03-14T06:11:02Z</dcterms:modified>
</cp:coreProperties>
</file>